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955" firstSheet="2" activeTab="2"/>
  </bookViews>
  <sheets>
    <sheet name="Бюджетная роспмсь на 2009 г (4)" sheetId="1" r:id="rId1"/>
    <sheet name="Проект бюджета 2010" sheetId="2" r:id="rId2"/>
    <sheet name="проект2017" sheetId="3" r:id="rId3"/>
    <sheet name="доходы" sheetId="4" r:id="rId4"/>
  </sheets>
  <definedNames>
    <definedName name="_xlnm.Print_Area" localSheetId="2">'проект2017'!$A$1:$R$124</definedName>
  </definedNames>
  <calcPr fullCalcOnLoad="1"/>
</workbook>
</file>

<file path=xl/sharedStrings.xml><?xml version="1.0" encoding="utf-8"?>
<sst xmlns="http://schemas.openxmlformats.org/spreadsheetml/2006/main" count="3537" uniqueCount="389">
  <si>
    <t xml:space="preserve">                                                                               БЮДЖЕТНАЯ           РОСПИСЬ </t>
  </si>
  <si>
    <t xml:space="preserve">                                                                    УПРАвЛЕНИЯ КУЛЬТУРЫ   НА   2009 год</t>
  </si>
  <si>
    <t>Наименование</t>
  </si>
  <si>
    <t>Ведомство</t>
  </si>
  <si>
    <t>Раздел, подраздел</t>
  </si>
  <si>
    <t>Код целевой статьи</t>
  </si>
  <si>
    <t>Код вида расхода</t>
  </si>
  <si>
    <t>Начальник Управления культуры                          Р.С. Дзебоева                             Гл.бухгалтер                                             З.В. Ахполова</t>
  </si>
  <si>
    <t xml:space="preserve">Прочие выплаты </t>
  </si>
  <si>
    <t>0702</t>
  </si>
  <si>
    <t xml:space="preserve">           001</t>
  </si>
  <si>
    <t>методлитература</t>
  </si>
  <si>
    <t>м10</t>
  </si>
  <si>
    <t>оплата льготных по  коммунальным услугам</t>
  </si>
  <si>
    <t>м11</t>
  </si>
  <si>
    <t>Начисления на оплату труда</t>
  </si>
  <si>
    <t>Услуги связи</t>
  </si>
  <si>
    <t>Коммунальные услуги</t>
  </si>
  <si>
    <t>оплата потребления э/энергии</t>
  </si>
  <si>
    <t>М025</t>
  </si>
  <si>
    <t>оплата потребления газа</t>
  </si>
  <si>
    <t>М026</t>
  </si>
  <si>
    <t>оплата водоснабжения</t>
  </si>
  <si>
    <t>М028</t>
  </si>
  <si>
    <t>оплата услуг водоотведения</t>
  </si>
  <si>
    <t>М022</t>
  </si>
  <si>
    <t xml:space="preserve">оплата отопления </t>
  </si>
  <si>
    <t>М 037</t>
  </si>
  <si>
    <t>Услуги по содержанию имущества</t>
  </si>
  <si>
    <t xml:space="preserve">          001</t>
  </si>
  <si>
    <t>содержание вчистоте помещений,зданий дворов (уборка и вывоз мусора,снега,дезинфекция,дератизация, газация, мойка тр-та</t>
  </si>
  <si>
    <t>М060</t>
  </si>
  <si>
    <t>пусконаладочные работы, тех.обслуживание, кап.и тек. ремонт имущества</t>
  </si>
  <si>
    <t>М061</t>
  </si>
  <si>
    <t>Прочие услуги</t>
  </si>
  <si>
    <t>установка и монтаж локальной вычислительной сетей систем охраны и пожарной сигнализации,видеонаблюдения, контроля доступа</t>
  </si>
  <si>
    <t>М038</t>
  </si>
  <si>
    <t>расходы на вневедомственную( пожарную)охрану, охранную и пожарную сигнализацию</t>
  </si>
  <si>
    <t>М023</t>
  </si>
  <si>
    <t>прочие услуги</t>
  </si>
  <si>
    <t>М068</t>
  </si>
  <si>
    <t>КОСГУ</t>
  </si>
  <si>
    <t>Уточнен. План на 2009год</t>
  </si>
  <si>
    <t>Ожидаемое исполнение за 2009год.</t>
  </si>
  <si>
    <t>Прогноз на 2010 год</t>
  </si>
  <si>
    <t>Прогноз на 2011 год</t>
  </si>
  <si>
    <t>Прогноз на 2012 год</t>
  </si>
  <si>
    <t>Культура, кинематография и средства массовой информации</t>
  </si>
  <si>
    <t>0800</t>
  </si>
  <si>
    <t>0000000</t>
  </si>
  <si>
    <t>000</t>
  </si>
  <si>
    <t>КУЛЬТУРА</t>
  </si>
  <si>
    <t>0801</t>
  </si>
  <si>
    <t xml:space="preserve">Дворцы и дома культуры, другие учреждения культуры и средств массовой информации </t>
  </si>
  <si>
    <t>4400000</t>
  </si>
  <si>
    <t>Обеспечение деятельности подведомственных учреждений ( из республиканского бюджета)</t>
  </si>
  <si>
    <t>4409901</t>
  </si>
  <si>
    <t>Выполнение функций бюджетными учреждениями</t>
  </si>
  <si>
    <t>001</t>
  </si>
  <si>
    <t>Оплата труда и начисления на оплату труда</t>
  </si>
  <si>
    <t>Заработная плата</t>
  </si>
  <si>
    <t>Увеличение стоимости материальных запасов</t>
  </si>
  <si>
    <t>оплата хозматериалов</t>
  </si>
  <si>
    <t>М 074</t>
  </si>
  <si>
    <t>Обеспечение деятельности подведомственных учреждений ( из местного бюджета)</t>
  </si>
  <si>
    <t>4409900</t>
  </si>
  <si>
    <t>Прочие выплаты</t>
  </si>
  <si>
    <t xml:space="preserve">  001</t>
  </si>
  <si>
    <t>М011</t>
  </si>
  <si>
    <t xml:space="preserve"> 001</t>
  </si>
  <si>
    <t xml:space="preserve"> </t>
  </si>
  <si>
    <t>страхование гражданской ответственности владельцев транспортных средств</t>
  </si>
  <si>
    <t>М065</t>
  </si>
  <si>
    <t>Прочие расходы</t>
  </si>
  <si>
    <t>Уплата разного вида платежей, налогов,госпошлины и сборов, пеней</t>
  </si>
  <si>
    <t>М006</t>
  </si>
  <si>
    <t>проведение мероприятий</t>
  </si>
  <si>
    <t>М008</t>
  </si>
  <si>
    <t>прочие расходы</t>
  </si>
  <si>
    <t>Увеличение ст-ти основных  ср-ств</t>
  </si>
  <si>
    <t xml:space="preserve">   001</t>
  </si>
  <si>
    <t>приобретение оборудования</t>
  </si>
  <si>
    <t>М003</t>
  </si>
  <si>
    <t>приобретение горюче-смазочных материалов</t>
  </si>
  <si>
    <t>М074</t>
  </si>
  <si>
    <t>приобретение запасных частей</t>
  </si>
  <si>
    <t>М075</t>
  </si>
  <si>
    <t>оплата хозматериалов и канцелярских принадлежностей</t>
  </si>
  <si>
    <t>М076</t>
  </si>
  <si>
    <t>Библиотеки</t>
  </si>
  <si>
    <t xml:space="preserve">     0801</t>
  </si>
  <si>
    <t>Обеспечение деятельности в подведомственных учреждениях</t>
  </si>
  <si>
    <t>4429900</t>
  </si>
  <si>
    <t xml:space="preserve">            001</t>
  </si>
  <si>
    <t>оплата льгот по  коммунальным услугам</t>
  </si>
  <si>
    <t>изготовлениение или приобретение бланочной продукции(в т.ч. бланков строго отчетности, первичн.учетн. документов, регистров бюдж. учетаи отчетов)</t>
  </si>
  <si>
    <t>М066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</si>
  <si>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</si>
  <si>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</si>
  <si>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органов государственной власти субъектов РФ, и органов местного самоуправления</t>
  </si>
  <si>
    <t>0020000</t>
  </si>
  <si>
    <t>Центральный аппарат</t>
  </si>
  <si>
    <t>0020400</t>
  </si>
  <si>
    <t>Выполнение функций  органами местного самоуправления</t>
  </si>
  <si>
    <t>500</t>
  </si>
  <si>
    <t>210</t>
  </si>
  <si>
    <t>Учебно-методические кабинеты, централизованные бухгалтерии, группы хозяйственного обслуживания, учебные фильмотеки,межшкольные учебнопроизводственные комбинаты логопедические пункты</t>
  </si>
  <si>
    <t>Обеспечение деятельности подведомственных учреждений</t>
  </si>
  <si>
    <t>приобретение прав на програмноеобеспечение, обновление</t>
  </si>
  <si>
    <t>М067</t>
  </si>
  <si>
    <t>Увеличение стоимости основных средств</t>
  </si>
  <si>
    <t xml:space="preserve">Увеличение стоимости материальных запасов   </t>
  </si>
  <si>
    <t xml:space="preserve">                                                                                        БЮДЖЕТНАЯ           РОСПИСЬ    на 2009 год</t>
  </si>
  <si>
    <t xml:space="preserve">                                                                          АМС Верхнесанибанского сельского поселения</t>
  </si>
  <si>
    <t>АМС Верхнесанибанского сельского поселения                              Общегосударственные вопросы</t>
  </si>
  <si>
    <t>0000</t>
  </si>
  <si>
    <t>1216</t>
  </si>
  <si>
    <t>393</t>
  </si>
  <si>
    <t>322</t>
  </si>
  <si>
    <t>319</t>
  </si>
  <si>
    <t>182</t>
  </si>
  <si>
    <t>0104</t>
  </si>
  <si>
    <t>изготовление бланочной продукции</t>
  </si>
  <si>
    <t>расходы на приобретение прав программного обеспечения</t>
  </si>
  <si>
    <t>М009</t>
  </si>
  <si>
    <t>Сумма                               ( тыс. рублей)</t>
  </si>
  <si>
    <t>1 квартал</t>
  </si>
  <si>
    <t>2 квартал</t>
  </si>
  <si>
    <t>3 квартал</t>
  </si>
  <si>
    <t>4 квартал</t>
  </si>
  <si>
    <t xml:space="preserve">           Глава АМС</t>
  </si>
  <si>
    <t>0020800</t>
  </si>
  <si>
    <t>Резервный фонд</t>
  </si>
  <si>
    <t>0112</t>
  </si>
  <si>
    <t>0700500</t>
  </si>
  <si>
    <t>0013600</t>
  </si>
  <si>
    <t>Транспортные услуги</t>
  </si>
  <si>
    <t>оплата транспортных расходов по служебным командировкам</t>
  </si>
  <si>
    <t>М081</t>
  </si>
  <si>
    <t>найм транспорта</t>
  </si>
  <si>
    <t>М082</t>
  </si>
  <si>
    <t>Национальная оборона                                 ВУС</t>
  </si>
  <si>
    <t>0203</t>
  </si>
  <si>
    <t>Благоустройство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</si>
  <si>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</si>
  <si>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</si>
  <si>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</si>
  <si>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</si>
  <si>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</si>
  <si>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</si>
  <si>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Жилищно-коммунальное хозяйство</t>
  </si>
  <si>
    <t>0500</t>
  </si>
  <si>
    <t>Мероприятия в области коммунального хозяйства (скважина)</t>
  </si>
  <si>
    <t>0502</t>
  </si>
  <si>
    <t>3510500</t>
  </si>
  <si>
    <t>КУЛЬТУРА,Кинемотография и средства массовой информации</t>
  </si>
  <si>
    <t>951</t>
  </si>
  <si>
    <t>173</t>
  </si>
  <si>
    <t>57</t>
  </si>
  <si>
    <t>42</t>
  </si>
  <si>
    <t>47</t>
  </si>
  <si>
    <t>27</t>
  </si>
  <si>
    <t>Субвенция</t>
  </si>
  <si>
    <t>ДОТАЦИЯ</t>
  </si>
  <si>
    <t>4409902</t>
  </si>
  <si>
    <t>ВСЕГО РАСХОДОВ :</t>
  </si>
  <si>
    <t xml:space="preserve"> Глава АМС                                                             Х.П.Бедоев                                                                               Гл.бухгалтер                                                  Е.Ф. Базаева</t>
  </si>
  <si>
    <t xml:space="preserve">Верхнесанибанского </t>
  </si>
  <si>
    <t>сельского  поселения</t>
  </si>
  <si>
    <t>Код
 целевой статьи</t>
  </si>
  <si>
    <t>Раздел,
 подраздел</t>
  </si>
  <si>
    <t>Код вида
 расхода</t>
  </si>
  <si>
    <t>ВУС</t>
  </si>
  <si>
    <t>925</t>
  </si>
  <si>
    <t xml:space="preserve">Код БК РФ </t>
  </si>
  <si>
    <t>Наименование
показателей</t>
  </si>
  <si>
    <t xml:space="preserve">
Проект бюджета на 2014г.</t>
  </si>
  <si>
    <t>НДФЛ</t>
  </si>
  <si>
    <t>Налог на имущество физ.лиц</t>
  </si>
  <si>
    <t>00010601030100000110</t>
  </si>
  <si>
    <t>Земельный налог</t>
  </si>
  <si>
    <t>Фонд оплаты труда и страховые взносы</t>
  </si>
  <si>
    <t>Начисления на  выплаты по оплате труда</t>
  </si>
  <si>
    <t>Иные услуги связи</t>
  </si>
  <si>
    <t>Услуги интернет-провайдеров</t>
  </si>
  <si>
    <t>Прочая закупка товаров,работ и услуг для 
государственных (муниципальных) нужд</t>
  </si>
  <si>
    <t>Текущий ремонт нефинансовых активов</t>
  </si>
  <si>
    <t>Пусконаладочные работы,техническое обслуживание</t>
  </si>
  <si>
    <t>Иные работы,услуги,относящиеся к прочим</t>
  </si>
  <si>
    <t>Услуги по страхованию имущества гражданской 
ответственности и здоровья</t>
  </si>
  <si>
    <t>Изготовление бланочной продукции</t>
  </si>
  <si>
    <t>Проведение мероприятий</t>
  </si>
  <si>
    <t>Уплата налога на имущество организаций 
и земельного налога</t>
  </si>
  <si>
    <t>Уплата разного рода платежей,налогов,штрафов,пеней</t>
  </si>
  <si>
    <t>Уплата прочих налогов,сборов и иных платежей</t>
  </si>
  <si>
    <t>Иные прочие расходы</t>
  </si>
  <si>
    <t>Глава администрации</t>
  </si>
  <si>
    <t>Пособия по социальной помощи населению</t>
  </si>
  <si>
    <t>ЖКХ (уличное освещение)</t>
  </si>
  <si>
    <t>оплата потребления электроэнергии</t>
  </si>
  <si>
    <t>ЖКХ (благоустройство)</t>
  </si>
  <si>
    <t xml:space="preserve">
Проект бюджета на 2015г.</t>
  </si>
  <si>
    <t>УСН (доходы)</t>
  </si>
  <si>
    <t>00010501021010000110</t>
  </si>
  <si>
    <t>00010501012010000110</t>
  </si>
  <si>
    <t>УСН (доходы-расходы)</t>
  </si>
  <si>
    <t>00010503020010000110</t>
  </si>
  <si>
    <t>Единый сельхоз налог</t>
  </si>
  <si>
    <t>ИТОГО</t>
  </si>
  <si>
    <t>тыс.руб.</t>
  </si>
  <si>
    <t>Доходы</t>
  </si>
  <si>
    <t xml:space="preserve">
Проект бюджета на 2016г.</t>
  </si>
  <si>
    <t>Дорожное хозяйство</t>
  </si>
  <si>
    <t>906 0409 3150210 244</t>
  </si>
  <si>
    <t>907 0409 3150210 244 225</t>
  </si>
  <si>
    <t>908 0409 3150210 244 М 225.03</t>
  </si>
  <si>
    <t xml:space="preserve">
Проект бюджета на 2017г.</t>
  </si>
  <si>
    <t>Кредит.зад-ть на 01.07.2015г.</t>
  </si>
  <si>
    <t xml:space="preserve">
Проект бюджета на 2018г.</t>
  </si>
  <si>
    <t>Невыясненные поступления</t>
  </si>
  <si>
    <t>90511701050100000180</t>
  </si>
  <si>
    <t xml:space="preserve">       Проект  бюджета на 2016 год  и   Администрации Верхнесанибанского сельского поселения</t>
  </si>
  <si>
    <t>Дотации бюджетам сельских поселений на выравнивание бюджетной обеспеченности</t>
  </si>
  <si>
    <t>905 2 02 01001 10 0000 151</t>
  </si>
  <si>
    <t>- дотации на выравнивание уровня бюджетной обеспеченности (за счет средств местного бюджета)</t>
  </si>
  <si>
    <t>1844 </t>
  </si>
  <si>
    <t>2020 </t>
  </si>
  <si>
    <t>2021 </t>
  </si>
  <si>
    <t>- дотации на выравнивание уровня бюджетной обеспеченности (за счет средств республиканского бюджета)</t>
  </si>
  <si>
    <t>201</t>
  </si>
  <si>
    <t>905 2 02 03015 10 0000 151</t>
  </si>
  <si>
    <t>905 2 02 03024 10 0067 151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</si>
  <si>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</si>
  <si>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Субвенция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</si>
  <si>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Налоговые и неналоговые доходы всего;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</si>
  <si>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</si>
  <si>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</si>
  <si>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</si>
  <si>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 xml:space="preserve">Прочая закупка товаров, работ и услуг для обеспечения государственных (муниципальных) нужд 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</si>
  <si>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</si>
  <si>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Приобретение мебели</t>
  </si>
  <si>
    <t>Уплата разного рода платежей,налогов,
штрафов,пеней</t>
  </si>
  <si>
    <t>оплата хозматериалов и канцелярских
принадлежностей</t>
  </si>
  <si>
    <t>Уточнен. план
 на 2016год</t>
  </si>
  <si>
    <t>оплата хозматериалов и канцелярских 
принадлежностей</t>
  </si>
  <si>
    <t xml:space="preserve">                                                         </t>
  </si>
  <si>
    <t>Пособия, компенсации и иные социальные выплаты гражданам, кроме публичных нормативных обязательств</t>
  </si>
  <si>
    <t>Социальные выплаты безработным
 гражданам за счет средств муниципальных образований</t>
  </si>
  <si>
    <t>Работы, услуги по содержанию имущества</t>
  </si>
  <si>
    <t>Услуги по предоставлению правовых баз</t>
  </si>
  <si>
    <t xml:space="preserve">
Проект бюджета на 2019г.</t>
  </si>
  <si>
    <t>Исполнено за 6 мес. 2016г.</t>
  </si>
  <si>
    <t>Ожидаемое за 6 мес. 2016г.</t>
  </si>
  <si>
    <t>Итого ожидаемое исполнение за 2016год.</t>
  </si>
  <si>
    <t>00010606043100000110</t>
  </si>
  <si>
    <t>90511714030100000180</t>
  </si>
  <si>
    <t>Средства самооблажения граждан, 
зачиляемые в бюджеты сельских поселений</t>
  </si>
  <si>
    <t>00010102000100000110</t>
  </si>
  <si>
    <t xml:space="preserve"> 903.0104.7520000110.121</t>
  </si>
  <si>
    <t xml:space="preserve"> 903.0104.7520000110.121.М 211</t>
  </si>
  <si>
    <t xml:space="preserve"> 903.0104.7520000110.129</t>
  </si>
  <si>
    <t xml:space="preserve"> 903.0104.752000011.129 М 213</t>
  </si>
  <si>
    <t>903.0104.7520000190.244</t>
  </si>
  <si>
    <t>903.0104.7520000190.244.М221.01</t>
  </si>
  <si>
    <t>903.0104.7520000190.244.М221.02</t>
  </si>
  <si>
    <t>903.0104.7520000190.244. 223</t>
  </si>
  <si>
    <t>903.0104.7520000190.244 М223.02</t>
  </si>
  <si>
    <t>903.0104.7520000190.244 М223.03</t>
  </si>
  <si>
    <t>903.0104.7520000190.244 М223.04</t>
  </si>
  <si>
    <t>903.0104.7520000190.244 225</t>
  </si>
  <si>
    <t>903.0104.7520000190.244 М225.06</t>
  </si>
  <si>
    <t>903.0104.7520000190.244 226</t>
  </si>
  <si>
    <t>903.0104.7520000190.244 М226.01</t>
  </si>
  <si>
    <t>903.0104.7520000190.244 М226.02</t>
  </si>
  <si>
    <t>903.0104.7520000190.244 М226.09</t>
  </si>
  <si>
    <t>903.0104.7520000190.244 М226.14</t>
  </si>
  <si>
    <t>903.0104.7520000190.244.290</t>
  </si>
  <si>
    <t>903.0104.7520000190. 244 М290.06</t>
  </si>
  <si>
    <t>903.0104.7520000190.244 310</t>
  </si>
  <si>
    <t>903.0104.7520000190.244 М310.05</t>
  </si>
  <si>
    <t>903.0104.7520000190.244 М340.04</t>
  </si>
  <si>
    <t>903.0104.7520000190.244 340</t>
  </si>
  <si>
    <t>903.0104.7520000190.244 М340.06</t>
  </si>
  <si>
    <t>903.0104.7520000190.244 М340.07</t>
  </si>
  <si>
    <t xml:space="preserve"> 903.0104.7520000190.851 290</t>
  </si>
  <si>
    <t>903.0104.7520000190.851 000</t>
  </si>
  <si>
    <t xml:space="preserve"> 903.0104.7520000190.851 М290.04</t>
  </si>
  <si>
    <t xml:space="preserve"> 903.0104.7520000190.852 000</t>
  </si>
  <si>
    <t xml:space="preserve"> 903.0104.7520000190.852 290</t>
  </si>
  <si>
    <t xml:space="preserve"> 903.0104.7520000190.852 М290.04</t>
  </si>
  <si>
    <t>903.0104. 7530000110.121.000</t>
  </si>
  <si>
    <t>903.0104. 7530000110.121.М 211</t>
  </si>
  <si>
    <t>903.0104. 7530000110.129.000</t>
  </si>
  <si>
    <t>903.0104. 7530000110.129.М 213</t>
  </si>
  <si>
    <t>903.0111.7810000000.000.000</t>
  </si>
  <si>
    <t>903.0104. 7530000110.000.000</t>
  </si>
  <si>
    <t>903.0111.7810000000.870 000</t>
  </si>
  <si>
    <t>903.0111.7810000000.870 М290.01</t>
  </si>
  <si>
    <t>903.0203.9940051180   000 000</t>
  </si>
  <si>
    <t>903.0203.9940051180.121 000</t>
  </si>
  <si>
    <t>903.0203.9940051180.121М 211</t>
  </si>
  <si>
    <t>903.0203.9940051180.129.000</t>
  </si>
  <si>
    <t>903.0203.9940051180.129М 213</t>
  </si>
  <si>
    <t>903.0401.8130004010.244 000</t>
  </si>
  <si>
    <t>903.0401.8130004010.244  226</t>
  </si>
  <si>
    <t>903.0401.8130004010.244  М226.01</t>
  </si>
  <si>
    <t>903.0401.8130004010.321 260</t>
  </si>
  <si>
    <t>903.0401.8130004010.321 М 262</t>
  </si>
  <si>
    <t>903.0409.8110104091 000 000</t>
  </si>
  <si>
    <t>903.0409.8110104091.244 000</t>
  </si>
  <si>
    <t>903.1003.8610110030.321.М 262</t>
  </si>
  <si>
    <t>903.1003.8610110030.000.000.</t>
  </si>
  <si>
    <t>903.0503.8920005060.244 М340.07</t>
  </si>
  <si>
    <t>903.0503.8920005060.244.340</t>
  </si>
  <si>
    <t>903.0503.8920005060.244 М225.05</t>
  </si>
  <si>
    <t>903.0503.8920005060.244 225</t>
  </si>
  <si>
    <t>903.0503.8920005060.244 000</t>
  </si>
  <si>
    <t>903.0503.8920005060. 000 000</t>
  </si>
  <si>
    <t>903.0503.8920005060.244 М225.01</t>
  </si>
  <si>
    <t>903.0503.8920005060.244 М225.06</t>
  </si>
  <si>
    <t>приобретение ГСМ</t>
  </si>
  <si>
    <t>Приобретение запрчастей</t>
  </si>
  <si>
    <t>903.0503.8920005060.244 М340.06</t>
  </si>
  <si>
    <t>903.0503.8920005060.244 М340.04</t>
  </si>
  <si>
    <t>903.0503.8920005060.244 226</t>
  </si>
  <si>
    <t>903.0503.8920005060.244 226 М226.01</t>
  </si>
  <si>
    <t>903.0503.8920005060.244 226 М226.02</t>
  </si>
  <si>
    <t>Оплата гражданской ответственности</t>
  </si>
  <si>
    <t>903.0104.7520000190.244 М225.01</t>
  </si>
  <si>
    <t>оплата иных работ по содержанию имущества</t>
  </si>
  <si>
    <t>905.0401.8130004010. 000 000</t>
  </si>
  <si>
    <t>903.0203.9940051180.244 000</t>
  </si>
  <si>
    <t>903.0203.9940051180.244  222</t>
  </si>
  <si>
    <t>903.0203.9940051180.244   М222.01</t>
  </si>
  <si>
    <t>903.0203.9940051180.244   М222.02</t>
  </si>
  <si>
    <t>Оплата иных транспортных услуг</t>
  </si>
  <si>
    <t>Оплата проезда по служебным командировкам</t>
  </si>
  <si>
    <t>903.0203.9940051180.244  340</t>
  </si>
  <si>
    <t>903.0203.9940051180.244  М340.07</t>
  </si>
  <si>
    <t>Оплата иных работ,услуг по содержанию имущества</t>
  </si>
  <si>
    <t>903.0503.8920005060.244.310</t>
  </si>
  <si>
    <t>Приобретение транспортных средств</t>
  </si>
  <si>
    <t>903.0503.8920005060.244.М310.01</t>
  </si>
  <si>
    <t>903.0503.8920005060.244. М310.03</t>
  </si>
  <si>
    <t>903.0409.8110104091.244 225</t>
  </si>
  <si>
    <t>903 0409.8110104091.244 М225.01</t>
  </si>
  <si>
    <t>903.0503.89300005060. 000 000</t>
  </si>
  <si>
    <t>903.0503.8930005060. 244 000</t>
  </si>
  <si>
    <t>903.0503.8930005060.244  223</t>
  </si>
  <si>
    <t>903.0503.8930005060.244 М223.02</t>
  </si>
  <si>
    <t xml:space="preserve"> 903.0104.7520000.000.000</t>
  </si>
  <si>
    <t>Уточнен. план
 на 2017год</t>
  </si>
  <si>
    <t>Исполнено за     1 полугодие 2017г.</t>
  </si>
  <si>
    <t>Ожидаемое за 2 полугодие 2017г.</t>
  </si>
  <si>
    <t>Ожидаемое исполнение за 2017год.</t>
  </si>
  <si>
    <t>903.0203.9940051180.244  310</t>
  </si>
  <si>
    <t>903.0503.8920005060.244 226 М226.11</t>
  </si>
  <si>
    <t>Услуги по типовому проектированию, проектные и изыскательные работы</t>
  </si>
  <si>
    <t xml:space="preserve">
Прогноз бюджета на 2019г.</t>
  </si>
  <si>
    <t xml:space="preserve">
Прогноз бюджета на 2020г.</t>
  </si>
  <si>
    <t xml:space="preserve">                                             Сведения об объемах бюджетных ассигнований на исполнение действующих расходных обязательств на 2018 год и плановый период 2019 и 2020 годов</t>
  </si>
  <si>
    <t>Культура</t>
  </si>
  <si>
    <t>903.0104.752 0000190.244 М221</t>
  </si>
  <si>
    <t>Всего</t>
  </si>
  <si>
    <t>Приобретение компьютера</t>
  </si>
  <si>
    <t>226</t>
  </si>
  <si>
    <t>М226.01</t>
  </si>
  <si>
    <t>М226.09</t>
  </si>
  <si>
    <t>Руководитель</t>
  </si>
  <si>
    <t>А.З. Кисиев</t>
  </si>
  <si>
    <t>Исполнитель</t>
  </si>
  <si>
    <t>И.В, Андрейкова    8 (8672) 230009</t>
  </si>
  <si>
    <t xml:space="preserve"> М290.04</t>
  </si>
  <si>
    <t>851 290</t>
  </si>
  <si>
    <t>..851 000</t>
  </si>
  <si>
    <t xml:space="preserve"> М 340.07</t>
  </si>
  <si>
    <t xml:space="preserve"> М340</t>
  </si>
  <si>
    <t xml:space="preserve"> М310.06</t>
  </si>
  <si>
    <t>М290.6</t>
  </si>
  <si>
    <t>310</t>
  </si>
  <si>
    <t>111</t>
  </si>
  <si>
    <t>129</t>
  </si>
  <si>
    <t>903 08018420118059 244</t>
  </si>
  <si>
    <t>903.0801.8420122 000</t>
  </si>
  <si>
    <t>290.</t>
  </si>
  <si>
    <t>.244 М223.02</t>
  </si>
  <si>
    <t>.244 М223.03</t>
  </si>
  <si>
    <t>. М223.04</t>
  </si>
  <si>
    <t>..244. 223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</si>
</sst>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12"/>
      <name val="Arial Cyr"/>
      <family val="0"/>
    </font>
    <font>
      <i/>
      <sz val="10"/>
      <color indexed="10"/>
      <name val="Arial Cyr"/>
      <family val="0"/>
    </font>
    <font>
      <sz val="12"/>
      <color indexed="10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sz val="12"/>
      <color indexed="8"/>
      <name val="Arial Cyr"/>
      <family val="0"/>
    </font>
    <font>
      <i/>
      <sz val="12"/>
      <color indexed="10"/>
      <name val="Arial Cyr"/>
      <family val="0"/>
    </font>
    <font>
      <b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4"/>
      <color indexed="10"/>
      <name val="Arial Cyr"/>
      <family val="0"/>
    </font>
    <font>
      <sz val="14"/>
      <color indexed="57"/>
      <name val="Arial Cyr"/>
      <family val="0"/>
    </font>
    <font>
      <b/>
      <i/>
      <sz val="16"/>
      <color indexed="10"/>
      <name val="Arial Cyr"/>
      <family val="0"/>
    </font>
    <font>
      <sz val="16"/>
      <color indexed="10"/>
      <name val="Arial Cyr"/>
      <family val="0"/>
    </font>
    <font>
      <b/>
      <sz val="16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b/>
      <sz val="16"/>
      <color indexed="10"/>
      <name val="Arial Cyr"/>
      <family val="0"/>
    </font>
    <font>
      <sz val="16"/>
      <color indexed="57"/>
      <name val="Arial Cyr"/>
      <family val="0"/>
    </font>
    <font>
      <b/>
      <sz val="16"/>
      <color indexed="8"/>
      <name val="Arial Cyr"/>
      <family val="0"/>
    </font>
    <font>
      <b/>
      <sz val="16"/>
      <color indexed="57"/>
      <name val="Arial Cyr"/>
      <family val="0"/>
    </font>
    <font>
      <b/>
      <sz val="14"/>
      <color indexed="8"/>
      <name val="Arial Cyr"/>
      <family val="0"/>
    </font>
    <font>
      <b/>
      <sz val="16"/>
      <color indexed="53"/>
      <name val="Arial Cyr"/>
      <family val="0"/>
    </font>
    <font>
      <b/>
      <sz val="12"/>
      <color indexed="8"/>
      <name val="Arial Cyr"/>
      <family val="0"/>
    </font>
    <font>
      <sz val="11"/>
      <name val="Times New Roman"/>
      <family val="1"/>
    </font>
    <font>
      <sz val="11"/>
      <color indexed="16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Arial Cyr"/>
      <family val="0"/>
    </font>
    <font>
      <b/>
      <i/>
      <sz val="14"/>
      <name val="Arial Cyr"/>
      <family val="0"/>
    </font>
    <font>
      <sz val="14"/>
      <color indexed="12"/>
      <name val="Arial Cyr"/>
      <family val="0"/>
    </font>
    <font>
      <b/>
      <i/>
      <sz val="16"/>
      <color indexed="8"/>
      <name val="Arial Cyr"/>
      <family val="0"/>
    </font>
    <font>
      <b/>
      <i/>
      <sz val="16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20"/>
      <color indexed="8"/>
      <name val="Arial Cyr"/>
      <family val="0"/>
    </font>
    <font>
      <sz val="2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b/>
      <sz val="11"/>
      <name val="Times New Roman"/>
      <family val="1"/>
    </font>
    <font>
      <i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  <font>
      <b/>
      <sz val="16"/>
      <color theme="1"/>
      <name val="Arial Cyr"/>
      <family val="0"/>
    </font>
    <font>
      <b/>
      <i/>
      <sz val="16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49" fontId="15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3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10" xfId="0" applyFont="1" applyBorder="1" applyAlignment="1">
      <alignment horizontal="centerContinuous" vertical="center" wrapText="1" readingOrder="1"/>
    </xf>
    <xf numFmtId="0" fontId="3" fillId="0" borderId="10" xfId="0" applyFont="1" applyBorder="1" applyAlignment="1">
      <alignment horizontal="centerContinuous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left"/>
    </xf>
    <xf numFmtId="49" fontId="21" fillId="34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Continuous" vertical="center" wrapText="1" readingOrder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Continuous" vertical="center" wrapText="1" readingOrder="1"/>
    </xf>
    <xf numFmtId="0" fontId="15" fillId="0" borderId="10" xfId="0" applyFont="1" applyBorder="1" applyAlignment="1">
      <alignment horizontal="centerContinuous" vertical="center" wrapText="1" readingOrder="1"/>
    </xf>
    <xf numFmtId="49" fontId="2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49" fontId="32" fillId="0" borderId="12" xfId="0" applyNumberFormat="1" applyFont="1" applyBorder="1" applyAlignment="1">
      <alignment horizontal="left"/>
    </xf>
    <xf numFmtId="49" fontId="32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5" fillId="0" borderId="13" xfId="0" applyFont="1" applyBorder="1" applyAlignment="1">
      <alignment horizontal="justify" vertical="top" wrapText="1"/>
    </xf>
    <xf numFmtId="0" fontId="15" fillId="33" borderId="14" xfId="0" applyFont="1" applyFill="1" applyBorder="1" applyAlignment="1">
      <alignment horizontal="left" wrapText="1"/>
    </xf>
    <xf numFmtId="0" fontId="38" fillId="0" borderId="10" xfId="0" applyFont="1" applyBorder="1" applyAlignment="1">
      <alignment/>
    </xf>
    <xf numFmtId="0" fontId="36" fillId="0" borderId="13" xfId="0" applyFont="1" applyBorder="1" applyAlignment="1">
      <alignment horizontal="right"/>
    </xf>
    <xf numFmtId="0" fontId="13" fillId="0" borderId="10" xfId="0" applyFont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35" fillId="0" borderId="13" xfId="0" applyFont="1" applyBorder="1" applyAlignment="1">
      <alignment horizontal="justify" wrapText="1"/>
    </xf>
    <xf numFmtId="0" fontId="37" fillId="0" borderId="13" xfId="0" applyFont="1" applyBorder="1" applyAlignment="1">
      <alignment horizontal="justify" wrapText="1"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" fontId="39" fillId="36" borderId="10" xfId="0" applyNumberFormat="1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1" fontId="32" fillId="36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19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25" fillId="0" borderId="12" xfId="0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/>
    </xf>
    <xf numFmtId="0" fontId="15" fillId="0" borderId="12" xfId="0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" fontId="48" fillId="0" borderId="13" xfId="0" applyNumberFormat="1" applyFont="1" applyBorder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justify" wrapText="1"/>
    </xf>
    <xf numFmtId="0" fontId="1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49" fontId="14" fillId="0" borderId="12" xfId="0" applyNumberFormat="1" applyFont="1" applyBorder="1" applyAlignment="1">
      <alignment horizontal="left"/>
    </xf>
    <xf numFmtId="0" fontId="52" fillId="0" borderId="10" xfId="0" applyFont="1" applyFill="1" applyBorder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left" wrapText="1"/>
      <protection/>
    </xf>
    <xf numFmtId="0" fontId="53" fillId="0" borderId="10" xfId="0" applyFont="1" applyBorder="1" applyAlignment="1" applyProtection="1">
      <alignment horizontal="left" wrapText="1"/>
      <protection/>
    </xf>
    <xf numFmtId="0" fontId="44" fillId="37" borderId="10" xfId="0" applyFont="1" applyFill="1" applyBorder="1" applyAlignment="1" applyProtection="1">
      <alignment/>
      <protection/>
    </xf>
    <xf numFmtId="0" fontId="27" fillId="37" borderId="1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9" fillId="37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49" fontId="88" fillId="38" borderId="10" xfId="0" applyNumberFormat="1" applyFont="1" applyFill="1" applyBorder="1" applyAlignment="1">
      <alignment horizontal="left"/>
    </xf>
    <xf numFmtId="0" fontId="88" fillId="38" borderId="10" xfId="0" applyFont="1" applyFill="1" applyBorder="1" applyAlignment="1">
      <alignment horizontal="left" wrapText="1"/>
    </xf>
    <xf numFmtId="49" fontId="88" fillId="38" borderId="10" xfId="0" applyNumberFormat="1" applyFont="1" applyFill="1" applyBorder="1" applyAlignment="1">
      <alignment horizontal="center"/>
    </xf>
    <xf numFmtId="0" fontId="89" fillId="38" borderId="10" xfId="0" applyFont="1" applyFill="1" applyBorder="1" applyAlignment="1">
      <alignment horizontal="center"/>
    </xf>
    <xf numFmtId="49" fontId="13" fillId="39" borderId="10" xfId="0" applyNumberFormat="1" applyFont="1" applyFill="1" applyBorder="1" applyAlignment="1">
      <alignment horizontal="left"/>
    </xf>
    <xf numFmtId="0" fontId="45" fillId="39" borderId="10" xfId="0" applyFont="1" applyFill="1" applyBorder="1" applyAlignment="1">
      <alignment/>
    </xf>
    <xf numFmtId="49" fontId="13" fillId="39" borderId="10" xfId="0" applyNumberFormat="1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7" fillId="39" borderId="11" xfId="0" applyFont="1" applyFill="1" applyBorder="1" applyAlignment="1">
      <alignment horizontal="center"/>
    </xf>
    <xf numFmtId="0" fontId="27" fillId="39" borderId="0" xfId="0" applyFont="1" applyFill="1" applyAlignment="1">
      <alignment/>
    </xf>
    <xf numFmtId="0" fontId="90" fillId="0" borderId="1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3" fillId="37" borderId="16" xfId="0" applyFont="1" applyFill="1" applyBorder="1" applyAlignment="1">
      <alignment/>
    </xf>
    <xf numFmtId="49" fontId="15" fillId="0" borderId="14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left"/>
    </xf>
    <xf numFmtId="49" fontId="19" fillId="34" borderId="14" xfId="0" applyNumberFormat="1" applyFont="1" applyFill="1" applyBorder="1" applyAlignment="1">
      <alignment horizontal="left"/>
    </xf>
    <xf numFmtId="0" fontId="13" fillId="37" borderId="1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8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V157"/>
  <sheetViews>
    <sheetView zoomScalePageLayoutView="0" workbookViewId="0" topLeftCell="A7">
      <selection activeCell="A1" sqref="A1"/>
    </sheetView>
  </sheetViews>
  <sheetFormatPr defaultColWidth="9.00390625" defaultRowHeight="12.75"/>
  <sheetData>
    <row r="8" ht="12.75">
      <c r="A8" t="s">
        <v>0</v>
      </c>
    </row>
    <row r="10" ht="12.75">
      <c r="A10" t="s">
        <v>1</v>
      </c>
    </row>
    <row r="12" spans="1:5" ht="12.75">
      <c r="A12" t="s">
        <v>2</v>
      </c>
      <c r="B12" t="s">
        <v>3</v>
      </c>
      <c r="C12" t="s">
        <v>4</v>
      </c>
      <c r="D12" t="s">
        <v>5</v>
      </c>
      <c r="E12" t="s">
        <v>6</v>
      </c>
    </row>
    <row r="20" spans="6:11" ht="12.75">
      <c r="F20">
        <v>211</v>
      </c>
      <c r="G20">
        <v>12200</v>
      </c>
      <c r="H20">
        <v>14120</v>
      </c>
      <c r="I20">
        <v>16300</v>
      </c>
      <c r="J20">
        <v>18800</v>
      </c>
      <c r="K20">
        <v>22000</v>
      </c>
    </row>
    <row r="21" spans="1:11" ht="12.75">
      <c r="A21" t="s">
        <v>8</v>
      </c>
      <c r="B21">
        <v>951</v>
      </c>
      <c r="C21" t="s">
        <v>9</v>
      </c>
      <c r="D21">
        <v>4239900</v>
      </c>
      <c r="E21" t="s">
        <v>10</v>
      </c>
      <c r="F21">
        <v>212</v>
      </c>
      <c r="G21">
        <f>G22+G23</f>
        <v>336</v>
      </c>
      <c r="H21">
        <f>H22+H23</f>
        <v>600</v>
      </c>
      <c r="I21">
        <f>I22+I23</f>
        <v>490</v>
      </c>
      <c r="J21">
        <f>J22+J23</f>
        <v>600</v>
      </c>
      <c r="K21">
        <f>K22+K23</f>
        <v>720</v>
      </c>
    </row>
    <row r="22" spans="1:11" ht="12.75">
      <c r="A22" t="s">
        <v>11</v>
      </c>
      <c r="F22" t="s">
        <v>12</v>
      </c>
      <c r="G22">
        <v>140</v>
      </c>
      <c r="H22">
        <v>150</v>
      </c>
      <c r="I22">
        <v>170</v>
      </c>
      <c r="J22">
        <v>200</v>
      </c>
      <c r="K22">
        <v>220</v>
      </c>
    </row>
    <row r="23" spans="1:11" ht="12.75">
      <c r="A23" t="s">
        <v>13</v>
      </c>
      <c r="F23" t="s">
        <v>14</v>
      </c>
      <c r="G23">
        <v>196</v>
      </c>
      <c r="H23">
        <v>450</v>
      </c>
      <c r="I23">
        <v>320</v>
      </c>
      <c r="J23">
        <v>400</v>
      </c>
      <c r="K23">
        <v>500</v>
      </c>
    </row>
    <row r="24" spans="1:11" ht="12.75">
      <c r="A24" t="s">
        <v>15</v>
      </c>
      <c r="B24">
        <v>951</v>
      </c>
      <c r="C24" t="s">
        <v>9</v>
      </c>
      <c r="D24">
        <v>4239900</v>
      </c>
      <c r="E24" t="s">
        <v>10</v>
      </c>
      <c r="F24">
        <v>213</v>
      </c>
      <c r="G24">
        <f>G20*26.2%</f>
        <v>3196.4</v>
      </c>
      <c r="H24">
        <v>3700</v>
      </c>
      <c r="I24">
        <f>I20*26.2%</f>
        <v>4270.6</v>
      </c>
      <c r="J24">
        <f>J20*26.2%</f>
        <v>4925.6</v>
      </c>
      <c r="K24">
        <f>K20*26.2%</f>
        <v>5764</v>
      </c>
    </row>
    <row r="25" spans="1:11" ht="12.75">
      <c r="A25" t="s">
        <v>16</v>
      </c>
      <c r="B25">
        <v>951</v>
      </c>
      <c r="C25" t="s">
        <v>9</v>
      </c>
      <c r="D25">
        <v>4239900</v>
      </c>
      <c r="E25" t="s">
        <v>10</v>
      </c>
      <c r="F25">
        <v>221</v>
      </c>
      <c r="G25">
        <v>33</v>
      </c>
      <c r="H25">
        <v>33</v>
      </c>
      <c r="I25">
        <v>40</v>
      </c>
      <c r="J25">
        <v>50</v>
      </c>
      <c r="K25">
        <v>60</v>
      </c>
    </row>
    <row r="26" spans="1:11" ht="12.75">
      <c r="A26" t="s">
        <v>17</v>
      </c>
      <c r="B26">
        <v>951</v>
      </c>
      <c r="C26" t="s">
        <v>9</v>
      </c>
      <c r="D26">
        <v>4239900</v>
      </c>
      <c r="E26" t="s">
        <v>10</v>
      </c>
      <c r="F26">
        <v>223</v>
      </c>
      <c r="G26">
        <f>G27+G28+G29+G30+G31</f>
        <v>615</v>
      </c>
      <c r="H26">
        <f>H27+H28+H29+H30+H31</f>
        <v>740</v>
      </c>
      <c r="I26">
        <f>I27+I28+I29+I30+I31</f>
        <v>955</v>
      </c>
      <c r="J26">
        <f>J27+J28+J29+J30+J31</f>
        <v>1180</v>
      </c>
      <c r="K26">
        <f>K27+K28+K29+K30+K31</f>
        <v>1510</v>
      </c>
    </row>
    <row r="27" spans="1:11" ht="12.75">
      <c r="A27" t="s">
        <v>18</v>
      </c>
      <c r="F27" t="s">
        <v>19</v>
      </c>
      <c r="G27">
        <v>75</v>
      </c>
      <c r="H27">
        <v>90</v>
      </c>
      <c r="I27">
        <v>120</v>
      </c>
      <c r="J27">
        <v>150</v>
      </c>
      <c r="K27">
        <v>190</v>
      </c>
    </row>
    <row r="28" spans="1:11" ht="12.75">
      <c r="A28" t="s">
        <v>20</v>
      </c>
      <c r="F28" t="s">
        <v>21</v>
      </c>
      <c r="G28">
        <v>130</v>
      </c>
      <c r="H28">
        <v>150</v>
      </c>
      <c r="I28">
        <v>195</v>
      </c>
      <c r="J28">
        <v>250</v>
      </c>
      <c r="K28">
        <v>325</v>
      </c>
    </row>
    <row r="29" spans="1:11" ht="12.75">
      <c r="A29" t="s">
        <v>22</v>
      </c>
      <c r="F29" t="s">
        <v>23</v>
      </c>
      <c r="G29">
        <v>47</v>
      </c>
      <c r="H29">
        <v>80</v>
      </c>
      <c r="I29">
        <v>100</v>
      </c>
      <c r="J29">
        <v>130</v>
      </c>
      <c r="K29">
        <v>170</v>
      </c>
    </row>
    <row r="30" spans="1:11" ht="12.75">
      <c r="A30" t="s">
        <v>24</v>
      </c>
      <c r="F30" t="s">
        <v>25</v>
      </c>
      <c r="G30">
        <v>23</v>
      </c>
      <c r="H30">
        <v>30</v>
      </c>
      <c r="I30">
        <v>40</v>
      </c>
      <c r="J30">
        <v>50</v>
      </c>
      <c r="K30">
        <v>65</v>
      </c>
    </row>
    <row r="31" spans="1:11" ht="12.75">
      <c r="A31" t="s">
        <v>26</v>
      </c>
      <c r="F31" t="s">
        <v>27</v>
      </c>
      <c r="G31">
        <v>340</v>
      </c>
      <c r="H31">
        <v>390</v>
      </c>
      <c r="I31">
        <v>500</v>
      </c>
      <c r="J31">
        <v>600</v>
      </c>
      <c r="K31">
        <v>760</v>
      </c>
    </row>
    <row r="32" spans="1:11" ht="12.75">
      <c r="A32" t="s">
        <v>28</v>
      </c>
      <c r="B32">
        <v>951</v>
      </c>
      <c r="C32" t="s">
        <v>9</v>
      </c>
      <c r="D32">
        <v>4239900</v>
      </c>
      <c r="E32" t="s">
        <v>29</v>
      </c>
      <c r="F32">
        <v>225</v>
      </c>
      <c r="G32">
        <f>G33+G34</f>
        <v>30</v>
      </c>
      <c r="H32">
        <f>H33+H34</f>
        <v>30</v>
      </c>
      <c r="I32">
        <f>I33+I34</f>
        <v>90</v>
      </c>
      <c r="J32">
        <f>J33+J34</f>
        <v>100</v>
      </c>
      <c r="K32">
        <f>K33+K34</f>
        <v>110</v>
      </c>
    </row>
    <row r="33" spans="1:11" ht="12.75">
      <c r="A33" t="s">
        <v>30</v>
      </c>
      <c r="F33" t="s">
        <v>31</v>
      </c>
      <c r="G33">
        <v>12</v>
      </c>
      <c r="H33">
        <v>12</v>
      </c>
      <c r="I33">
        <v>65</v>
      </c>
      <c r="J33">
        <v>70</v>
      </c>
      <c r="K33">
        <v>75</v>
      </c>
    </row>
    <row r="34" spans="1:11" ht="12.75">
      <c r="A34" t="s">
        <v>32</v>
      </c>
      <c r="F34" t="s">
        <v>33</v>
      </c>
      <c r="G34">
        <v>18</v>
      </c>
      <c r="H34">
        <v>18</v>
      </c>
      <c r="I34">
        <v>25</v>
      </c>
      <c r="J34">
        <v>30</v>
      </c>
      <c r="K34">
        <v>35</v>
      </c>
    </row>
    <row r="35" spans="1:11" ht="12.75">
      <c r="A35" t="s">
        <v>34</v>
      </c>
      <c r="B35">
        <v>951</v>
      </c>
      <c r="C35" t="s">
        <v>9</v>
      </c>
      <c r="D35">
        <v>4239900</v>
      </c>
      <c r="E35" t="s">
        <v>29</v>
      </c>
      <c r="F35">
        <v>226</v>
      </c>
      <c r="G35">
        <f>G37</f>
        <v>90</v>
      </c>
      <c r="H35">
        <f>H37</f>
        <v>115</v>
      </c>
      <c r="I35">
        <f>I36+I37+I38</f>
        <v>1935</v>
      </c>
      <c r="J35">
        <f>J37</f>
        <v>160</v>
      </c>
      <c r="K35">
        <f>K37</f>
        <v>190</v>
      </c>
    </row>
    <row r="36" spans="1:9" ht="12.75">
      <c r="A36" t="s">
        <v>35</v>
      </c>
      <c r="F36" t="s">
        <v>36</v>
      </c>
      <c r="I36">
        <v>1800</v>
      </c>
    </row>
    <row r="37" spans="1:11" ht="12.75">
      <c r="A37" t="s">
        <v>37</v>
      </c>
      <c r="F37" t="s">
        <v>38</v>
      </c>
      <c r="G37">
        <v>90</v>
      </c>
      <c r="H37">
        <v>115</v>
      </c>
      <c r="I37">
        <v>135</v>
      </c>
      <c r="J37">
        <v>160</v>
      </c>
      <c r="K37">
        <v>190</v>
      </c>
    </row>
    <row r="38" spans="1:6" ht="12.75">
      <c r="A38" t="s">
        <v>39</v>
      </c>
      <c r="F38" t="s">
        <v>40</v>
      </c>
    </row>
    <row r="39" spans="2:11" ht="12.75">
      <c r="B39" t="s">
        <v>3</v>
      </c>
      <c r="C39" t="s">
        <v>4</v>
      </c>
      <c r="D39" t="s">
        <v>5</v>
      </c>
      <c r="E39" t="s">
        <v>6</v>
      </c>
      <c r="F39" t="s">
        <v>41</v>
      </c>
      <c r="G39" t="s">
        <v>42</v>
      </c>
      <c r="H39" t="s">
        <v>43</v>
      </c>
      <c r="I39" t="s">
        <v>44</v>
      </c>
      <c r="J39" t="s">
        <v>45</v>
      </c>
      <c r="K39" t="s">
        <v>46</v>
      </c>
    </row>
    <row r="40" spans="1:11" ht="12.75">
      <c r="A40" t="s">
        <v>47</v>
      </c>
      <c r="B40">
        <v>951</v>
      </c>
      <c r="C40" t="s">
        <v>48</v>
      </c>
      <c r="D40" t="s">
        <v>49</v>
      </c>
      <c r="E40" t="s">
        <v>50</v>
      </c>
      <c r="F40" t="s">
        <v>50</v>
      </c>
      <c r="G40">
        <f>G41</f>
        <v>15107</v>
      </c>
      <c r="H40">
        <f>H41</f>
        <v>17767.968</v>
      </c>
      <c r="I40">
        <f>I41</f>
        <v>12733</v>
      </c>
      <c r="J40">
        <f>J41</f>
        <v>25365.2</v>
      </c>
      <c r="K40">
        <f>K41</f>
        <v>29920.5</v>
      </c>
    </row>
    <row r="41" spans="1:11" ht="12.75">
      <c r="A41" t="s">
        <v>51</v>
      </c>
      <c r="B41">
        <v>951</v>
      </c>
      <c r="C41" t="s">
        <v>52</v>
      </c>
      <c r="D41" t="s">
        <v>49</v>
      </c>
      <c r="E41" t="s">
        <v>50</v>
      </c>
      <c r="F41" t="s">
        <v>50</v>
      </c>
      <c r="G41">
        <v>15107</v>
      </c>
      <c r="H41">
        <f>H42+H83</f>
        <v>17767.968</v>
      </c>
      <c r="I41">
        <f>I42+I83</f>
        <v>12733</v>
      </c>
      <c r="J41">
        <f>J42+J83</f>
        <v>25365.2</v>
      </c>
      <c r="K41">
        <f>K42+K83</f>
        <v>29920.5</v>
      </c>
    </row>
    <row r="42" spans="1:11" ht="12.75">
      <c r="A42" t="s">
        <v>53</v>
      </c>
      <c r="B42">
        <v>951</v>
      </c>
      <c r="C42" t="s">
        <v>52</v>
      </c>
      <c r="D42" t="s">
        <v>54</v>
      </c>
      <c r="E42" t="s">
        <v>50</v>
      </c>
      <c r="F42" t="s">
        <v>50</v>
      </c>
      <c r="G42">
        <f>G43+G51</f>
        <v>8747.348</v>
      </c>
      <c r="H42">
        <f>H43+H51</f>
        <v>9916.6</v>
      </c>
      <c r="I42">
        <f>I43+I51</f>
        <v>12733</v>
      </c>
      <c r="J42">
        <f>J43+J51</f>
        <v>14610</v>
      </c>
      <c r="K42">
        <f>K43+K51</f>
        <v>17543.3</v>
      </c>
    </row>
    <row r="43" spans="1:11" ht="12.75">
      <c r="A43" t="s">
        <v>55</v>
      </c>
      <c r="B43">
        <v>951</v>
      </c>
      <c r="C43" t="s">
        <v>52</v>
      </c>
      <c r="D43" t="s">
        <v>56</v>
      </c>
      <c r="E43" t="s">
        <v>50</v>
      </c>
      <c r="F43" t="s">
        <v>50</v>
      </c>
      <c r="G43">
        <f>G44</f>
        <v>5925.348</v>
      </c>
      <c r="H43">
        <f>H44</f>
        <v>6748.6</v>
      </c>
      <c r="I43">
        <f>I44</f>
        <v>8303</v>
      </c>
      <c r="J43">
        <f>J44</f>
        <v>9615</v>
      </c>
      <c r="K43">
        <f>K44</f>
        <v>11116.3</v>
      </c>
    </row>
    <row r="44" spans="1:11" ht="12.75">
      <c r="A44" t="s">
        <v>57</v>
      </c>
      <c r="B44">
        <v>951</v>
      </c>
      <c r="C44" t="s">
        <v>52</v>
      </c>
      <c r="D44" t="s">
        <v>56</v>
      </c>
      <c r="E44" t="s">
        <v>58</v>
      </c>
      <c r="F44" t="s">
        <v>50</v>
      </c>
      <c r="G44">
        <f>G45+G48</f>
        <v>5925.348</v>
      </c>
      <c r="H44">
        <f>H45+H48</f>
        <v>6748.6</v>
      </c>
      <c r="I44">
        <f>I45+I48</f>
        <v>8303</v>
      </c>
      <c r="J44">
        <f>J45+J48</f>
        <v>9615</v>
      </c>
      <c r="K44">
        <f>K45+K48</f>
        <v>11116.3</v>
      </c>
    </row>
    <row r="45" spans="1:11" ht="12.75">
      <c r="A45" t="s">
        <v>59</v>
      </c>
      <c r="B45">
        <v>951</v>
      </c>
      <c r="C45" t="s">
        <v>52</v>
      </c>
      <c r="D45">
        <v>4409901</v>
      </c>
      <c r="E45" t="s">
        <v>58</v>
      </c>
      <c r="F45">
        <v>210</v>
      </c>
      <c r="G45">
        <f>G46+G47</f>
        <v>5873.348</v>
      </c>
      <c r="H45">
        <f>H46+H47</f>
        <v>6688.6</v>
      </c>
      <c r="I45">
        <f>I46+I47</f>
        <v>8203</v>
      </c>
      <c r="J45">
        <f>J46+J47</f>
        <v>9465</v>
      </c>
      <c r="K45">
        <f>K46+K47</f>
        <v>10916.3</v>
      </c>
    </row>
    <row r="46" spans="1:11" ht="12.75">
      <c r="A46" t="s">
        <v>60</v>
      </c>
      <c r="B46">
        <v>951</v>
      </c>
      <c r="C46" t="s">
        <v>52</v>
      </c>
      <c r="D46">
        <v>4409901</v>
      </c>
      <c r="E46" t="s">
        <v>58</v>
      </c>
      <c r="F46">
        <v>211</v>
      </c>
      <c r="G46">
        <v>4654</v>
      </c>
      <c r="H46">
        <v>5300</v>
      </c>
      <c r="I46">
        <v>6500</v>
      </c>
      <c r="J46">
        <v>7500</v>
      </c>
      <c r="K46">
        <v>8650</v>
      </c>
    </row>
    <row r="47" spans="1:11" ht="12.75">
      <c r="A47" t="s">
        <v>15</v>
      </c>
      <c r="B47">
        <v>951</v>
      </c>
      <c r="C47" t="s">
        <v>52</v>
      </c>
      <c r="D47">
        <v>4409901</v>
      </c>
      <c r="E47" t="s">
        <v>58</v>
      </c>
      <c r="F47">
        <v>213</v>
      </c>
      <c r="G47">
        <f>G46*26.2%</f>
        <v>1219.348</v>
      </c>
      <c r="H47">
        <f>H46*26.2%</f>
        <v>1388.6000000000001</v>
      </c>
      <c r="I47">
        <f>I46*26.2%</f>
        <v>1703</v>
      </c>
      <c r="J47">
        <f>J46*26.2%</f>
        <v>1965</v>
      </c>
      <c r="K47">
        <f>K46*26.2%</f>
        <v>2266.3</v>
      </c>
    </row>
    <row r="48" spans="1:11" ht="12.75">
      <c r="A48" t="s">
        <v>61</v>
      </c>
      <c r="B48">
        <v>951</v>
      </c>
      <c r="C48" t="s">
        <v>52</v>
      </c>
      <c r="D48">
        <v>4409901</v>
      </c>
      <c r="E48" t="s">
        <v>58</v>
      </c>
      <c r="F48">
        <v>340</v>
      </c>
      <c r="G48">
        <f>G49</f>
        <v>52</v>
      </c>
      <c r="H48">
        <f>H49</f>
        <v>60</v>
      </c>
      <c r="I48">
        <f>I49</f>
        <v>100</v>
      </c>
      <c r="J48">
        <f>J49</f>
        <v>150</v>
      </c>
      <c r="K48">
        <f>K49</f>
        <v>200</v>
      </c>
    </row>
    <row r="49" spans="1:11" ht="12.75">
      <c r="A49" t="s">
        <v>62</v>
      </c>
      <c r="F49" t="s">
        <v>63</v>
      </c>
      <c r="G49">
        <v>52</v>
      </c>
      <c r="H49">
        <v>60</v>
      </c>
      <c r="I49">
        <v>100</v>
      </c>
      <c r="J49">
        <v>150</v>
      </c>
      <c r="K49">
        <v>200</v>
      </c>
    </row>
    <row r="50" spans="2:11" ht="12.75">
      <c r="B50" t="s">
        <v>3</v>
      </c>
      <c r="C50" t="s">
        <v>4</v>
      </c>
      <c r="D50" t="s">
        <v>5</v>
      </c>
      <c r="E50" t="s">
        <v>6</v>
      </c>
      <c r="F50" t="s">
        <v>41</v>
      </c>
      <c r="G50" t="s">
        <v>42</v>
      </c>
      <c r="H50" t="s">
        <v>43</v>
      </c>
      <c r="I50" t="s">
        <v>44</v>
      </c>
      <c r="J50" t="s">
        <v>45</v>
      </c>
      <c r="K50" t="s">
        <v>46</v>
      </c>
    </row>
    <row r="51" spans="1:11" ht="12.75">
      <c r="A51" t="s">
        <v>64</v>
      </c>
      <c r="B51">
        <v>951</v>
      </c>
      <c r="C51" t="s">
        <v>52</v>
      </c>
      <c r="D51" t="s">
        <v>65</v>
      </c>
      <c r="E51" t="s">
        <v>50</v>
      </c>
      <c r="F51" t="s">
        <v>50</v>
      </c>
      <c r="G51">
        <f>G52</f>
        <v>2822</v>
      </c>
      <c r="H51">
        <f>H52</f>
        <v>3168</v>
      </c>
      <c r="I51">
        <f>I52</f>
        <v>4430</v>
      </c>
      <c r="J51">
        <f>J52</f>
        <v>4995</v>
      </c>
      <c r="K51">
        <f>K52</f>
        <v>6427</v>
      </c>
    </row>
    <row r="52" spans="1:11" ht="12.75">
      <c r="A52" t="s">
        <v>57</v>
      </c>
      <c r="B52">
        <v>951</v>
      </c>
      <c r="C52" t="s">
        <v>52</v>
      </c>
      <c r="D52" t="s">
        <v>65</v>
      </c>
      <c r="E52" t="s">
        <v>50</v>
      </c>
      <c r="F52" t="s">
        <v>58</v>
      </c>
      <c r="G52">
        <f>G53+G55+G56+G63+G67+G71+G75+G78</f>
        <v>2822</v>
      </c>
      <c r="H52">
        <f>H53+H55+H56+H63+H67+H71+H75+H78</f>
        <v>3168</v>
      </c>
      <c r="I52">
        <f>I53+I55+I56+I63+I67+I71+I75+I78</f>
        <v>4430</v>
      </c>
      <c r="J52">
        <f>J53+J55+J56+J63+J67+J71+J75+J78</f>
        <v>4995</v>
      </c>
      <c r="K52">
        <f>K53+K55+K56+K63+K67+K71+K75+K78</f>
        <v>6427</v>
      </c>
    </row>
    <row r="53" spans="1:11" ht="12.75">
      <c r="A53" t="s">
        <v>66</v>
      </c>
      <c r="B53">
        <v>951</v>
      </c>
      <c r="C53" t="s">
        <v>52</v>
      </c>
      <c r="D53">
        <v>4409902</v>
      </c>
      <c r="E53" t="s">
        <v>67</v>
      </c>
      <c r="F53">
        <v>212</v>
      </c>
      <c r="G53">
        <f>G54</f>
        <v>144</v>
      </c>
      <c r="H53">
        <f>H54</f>
        <v>330</v>
      </c>
      <c r="I53">
        <f>I54</f>
        <v>250</v>
      </c>
      <c r="J53">
        <f>J54</f>
        <v>320</v>
      </c>
      <c r="K53">
        <f>K54</f>
        <v>400</v>
      </c>
    </row>
    <row r="54" spans="1:11" ht="12.75">
      <c r="A54" t="s">
        <v>13</v>
      </c>
      <c r="F54" t="s">
        <v>68</v>
      </c>
      <c r="G54">
        <v>144</v>
      </c>
      <c r="H54">
        <v>330</v>
      </c>
      <c r="I54">
        <v>250</v>
      </c>
      <c r="J54">
        <v>320</v>
      </c>
      <c r="K54">
        <v>400</v>
      </c>
    </row>
    <row r="55" spans="1:11" ht="12.75">
      <c r="A55" t="s">
        <v>16</v>
      </c>
      <c r="B55">
        <v>951</v>
      </c>
      <c r="C55" t="s">
        <v>52</v>
      </c>
      <c r="D55">
        <v>4409902</v>
      </c>
      <c r="E55" t="s">
        <v>69</v>
      </c>
      <c r="F55">
        <v>221</v>
      </c>
      <c r="G55">
        <v>20</v>
      </c>
      <c r="H55">
        <v>20</v>
      </c>
      <c r="I55">
        <v>25</v>
      </c>
      <c r="J55">
        <v>30</v>
      </c>
      <c r="K55">
        <v>40</v>
      </c>
    </row>
    <row r="56" spans="1:11" ht="12.75">
      <c r="A56" t="s">
        <v>17</v>
      </c>
      <c r="B56">
        <v>951</v>
      </c>
      <c r="C56" t="s">
        <v>52</v>
      </c>
      <c r="D56">
        <v>4409902</v>
      </c>
      <c r="E56" t="s">
        <v>69</v>
      </c>
      <c r="F56">
        <v>223</v>
      </c>
      <c r="G56">
        <f>G57+G58+G59+G60+G61</f>
        <v>1440</v>
      </c>
      <c r="H56">
        <f>H57+H58+H59+H60+H61</f>
        <v>1600</v>
      </c>
      <c r="I56">
        <f>I57+I58+I59+I60+I61</f>
        <v>2120</v>
      </c>
      <c r="J56">
        <f>J57+J58+J59+J60+J61</f>
        <v>2780</v>
      </c>
      <c r="K56">
        <f>K57+K58+K59+K60+K61</f>
        <v>3680</v>
      </c>
    </row>
    <row r="57" spans="1:256" ht="12.75">
      <c r="A57" t="s">
        <v>18</v>
      </c>
      <c r="F57" t="s">
        <v>19</v>
      </c>
      <c r="G57">
        <v>160</v>
      </c>
      <c r="H57">
        <v>160</v>
      </c>
      <c r="I57">
        <v>200</v>
      </c>
      <c r="J57">
        <v>270</v>
      </c>
      <c r="K57">
        <v>350</v>
      </c>
      <c r="AR57" t="s">
        <v>18</v>
      </c>
      <c r="AS57" t="s">
        <v>18</v>
      </c>
      <c r="AT57" t="s">
        <v>18</v>
      </c>
      <c r="AU57" t="s">
        <v>18</v>
      </c>
      <c r="AV57" t="s">
        <v>18</v>
      </c>
      <c r="AW57" t="s">
        <v>18</v>
      </c>
      <c r="AX57" t="s">
        <v>18</v>
      </c>
      <c r="AY57" t="s">
        <v>18</v>
      </c>
      <c r="AZ57" t="s">
        <v>18</v>
      </c>
      <c r="BA57" t="s">
        <v>18</v>
      </c>
      <c r="BB57" t="s">
        <v>18</v>
      </c>
      <c r="BC57" t="s">
        <v>18</v>
      </c>
      <c r="BD57" t="s">
        <v>18</v>
      </c>
      <c r="BE57" t="s">
        <v>18</v>
      </c>
      <c r="BF57" t="s">
        <v>18</v>
      </c>
      <c r="BG57" t="s">
        <v>18</v>
      </c>
      <c r="BH57" t="s">
        <v>18</v>
      </c>
      <c r="BI57" t="s">
        <v>18</v>
      </c>
      <c r="BJ57" t="s">
        <v>18</v>
      </c>
      <c r="BK57" t="s">
        <v>18</v>
      </c>
      <c r="BL57" t="s">
        <v>18</v>
      </c>
      <c r="BM57" t="s">
        <v>18</v>
      </c>
      <c r="BN57" t="s">
        <v>18</v>
      </c>
      <c r="BO57" t="s">
        <v>18</v>
      </c>
      <c r="BP57" t="s">
        <v>18</v>
      </c>
      <c r="BQ57" t="s">
        <v>18</v>
      </c>
      <c r="BR57" t="s">
        <v>18</v>
      </c>
      <c r="BS57" t="s">
        <v>18</v>
      </c>
      <c r="BT57" t="s">
        <v>18</v>
      </c>
      <c r="BU57" t="s">
        <v>18</v>
      </c>
      <c r="BV57" t="s">
        <v>18</v>
      </c>
      <c r="BW57" t="s">
        <v>18</v>
      </c>
      <c r="BX57" t="s">
        <v>18</v>
      </c>
      <c r="BY57" t="s">
        <v>18</v>
      </c>
      <c r="BZ57" t="s">
        <v>18</v>
      </c>
      <c r="CA57" t="s">
        <v>18</v>
      </c>
      <c r="CB57" t="s">
        <v>18</v>
      </c>
      <c r="CC57" t="s">
        <v>18</v>
      </c>
      <c r="CD57" t="s">
        <v>18</v>
      </c>
      <c r="CE57" t="s">
        <v>18</v>
      </c>
      <c r="CF57" t="s">
        <v>18</v>
      </c>
      <c r="CG57" t="s">
        <v>18</v>
      </c>
      <c r="CH57" t="s">
        <v>18</v>
      </c>
      <c r="CI57" t="s">
        <v>18</v>
      </c>
      <c r="CJ57" t="s">
        <v>18</v>
      </c>
      <c r="CK57" t="s">
        <v>18</v>
      </c>
      <c r="CL57" t="s">
        <v>18</v>
      </c>
      <c r="CM57" t="s">
        <v>18</v>
      </c>
      <c r="CN57" t="s">
        <v>18</v>
      </c>
      <c r="CO57" t="s">
        <v>18</v>
      </c>
      <c r="CP57" t="s">
        <v>18</v>
      </c>
      <c r="CQ57" t="s">
        <v>18</v>
      </c>
      <c r="CR57" t="s">
        <v>18</v>
      </c>
      <c r="CS57" t="s">
        <v>18</v>
      </c>
      <c r="CT57" t="s">
        <v>18</v>
      </c>
      <c r="CU57" t="s">
        <v>18</v>
      </c>
      <c r="CV57" t="s">
        <v>18</v>
      </c>
      <c r="CW57" t="s">
        <v>18</v>
      </c>
      <c r="CX57" t="s">
        <v>18</v>
      </c>
      <c r="CY57" t="s">
        <v>18</v>
      </c>
      <c r="CZ57" t="s">
        <v>18</v>
      </c>
      <c r="DA57" t="s">
        <v>18</v>
      </c>
      <c r="DB57" t="s">
        <v>18</v>
      </c>
      <c r="DC57" t="s">
        <v>18</v>
      </c>
      <c r="DD57" t="s">
        <v>18</v>
      </c>
      <c r="DE57" t="s">
        <v>18</v>
      </c>
      <c r="DF57" t="s">
        <v>18</v>
      </c>
      <c r="DG57" t="s">
        <v>18</v>
      </c>
      <c r="DH57" t="s">
        <v>18</v>
      </c>
      <c r="DI57" t="s">
        <v>18</v>
      </c>
      <c r="DJ57" t="s">
        <v>18</v>
      </c>
      <c r="DK57" t="s">
        <v>18</v>
      </c>
      <c r="DL57" t="s">
        <v>18</v>
      </c>
      <c r="DM57" t="s">
        <v>18</v>
      </c>
      <c r="DN57" t="s">
        <v>18</v>
      </c>
      <c r="DO57" t="s">
        <v>18</v>
      </c>
      <c r="DP57" t="s">
        <v>18</v>
      </c>
      <c r="DQ57" t="s">
        <v>18</v>
      </c>
      <c r="DR57" t="s">
        <v>18</v>
      </c>
      <c r="DS57" t="s">
        <v>18</v>
      </c>
      <c r="DT57" t="s">
        <v>18</v>
      </c>
      <c r="DU57" t="s">
        <v>18</v>
      </c>
      <c r="DV57" t="s">
        <v>18</v>
      </c>
      <c r="DW57" t="s">
        <v>18</v>
      </c>
      <c r="DX57" t="s">
        <v>18</v>
      </c>
      <c r="DY57" t="s">
        <v>18</v>
      </c>
      <c r="DZ57" t="s">
        <v>18</v>
      </c>
      <c r="EA57" t="s">
        <v>18</v>
      </c>
      <c r="EB57" t="s">
        <v>18</v>
      </c>
      <c r="EC57" t="s">
        <v>18</v>
      </c>
      <c r="ED57" t="s">
        <v>18</v>
      </c>
      <c r="EE57" t="s">
        <v>18</v>
      </c>
      <c r="EF57" t="s">
        <v>18</v>
      </c>
      <c r="EG57" t="s">
        <v>18</v>
      </c>
      <c r="EH57" t="s">
        <v>18</v>
      </c>
      <c r="EI57" t="s">
        <v>18</v>
      </c>
      <c r="EJ57" t="s">
        <v>18</v>
      </c>
      <c r="EK57" t="s">
        <v>18</v>
      </c>
      <c r="EL57" t="s">
        <v>18</v>
      </c>
      <c r="EM57" t="s">
        <v>18</v>
      </c>
      <c r="EN57" t="s">
        <v>18</v>
      </c>
      <c r="EO57" t="s">
        <v>18</v>
      </c>
      <c r="EP57" t="s">
        <v>18</v>
      </c>
      <c r="EQ57" t="s">
        <v>18</v>
      </c>
      <c r="ER57" t="s">
        <v>18</v>
      </c>
      <c r="ES57" t="s">
        <v>18</v>
      </c>
      <c r="ET57" t="s">
        <v>18</v>
      </c>
      <c r="EU57" t="s">
        <v>18</v>
      </c>
      <c r="EV57" t="s">
        <v>18</v>
      </c>
      <c r="EW57" t="s">
        <v>18</v>
      </c>
      <c r="EX57" t="s">
        <v>18</v>
      </c>
      <c r="EY57" t="s">
        <v>18</v>
      </c>
      <c r="EZ57" t="s">
        <v>18</v>
      </c>
      <c r="FA57" t="s">
        <v>18</v>
      </c>
      <c r="FB57" t="s">
        <v>18</v>
      </c>
      <c r="FC57" t="s">
        <v>18</v>
      </c>
      <c r="FD57" t="s">
        <v>18</v>
      </c>
      <c r="FE57" t="s">
        <v>18</v>
      </c>
      <c r="FF57" t="s">
        <v>18</v>
      </c>
      <c r="FG57" t="s">
        <v>18</v>
      </c>
      <c r="FH57" t="s">
        <v>18</v>
      </c>
      <c r="FI57" t="s">
        <v>18</v>
      </c>
      <c r="FJ57" t="s">
        <v>18</v>
      </c>
      <c r="FK57" t="s">
        <v>18</v>
      </c>
      <c r="FL57" t="s">
        <v>18</v>
      </c>
      <c r="FM57" t="s">
        <v>18</v>
      </c>
      <c r="FN57" t="s">
        <v>18</v>
      </c>
      <c r="FO57" t="s">
        <v>18</v>
      </c>
      <c r="FP57" t="s">
        <v>18</v>
      </c>
      <c r="FQ57" t="s">
        <v>18</v>
      </c>
      <c r="FR57" t="s">
        <v>18</v>
      </c>
      <c r="FS57" t="s">
        <v>18</v>
      </c>
      <c r="FT57" t="s">
        <v>18</v>
      </c>
      <c r="FU57" t="s">
        <v>18</v>
      </c>
      <c r="FV57" t="s">
        <v>18</v>
      </c>
      <c r="FW57" t="s">
        <v>18</v>
      </c>
      <c r="FX57" t="s">
        <v>18</v>
      </c>
      <c r="FY57" t="s">
        <v>18</v>
      </c>
      <c r="FZ57" t="s">
        <v>18</v>
      </c>
      <c r="GA57" t="s">
        <v>18</v>
      </c>
      <c r="GB57" t="s">
        <v>18</v>
      </c>
      <c r="GC57" t="s">
        <v>18</v>
      </c>
      <c r="GD57" t="s">
        <v>18</v>
      </c>
      <c r="GE57" t="s">
        <v>18</v>
      </c>
      <c r="GF57" t="s">
        <v>18</v>
      </c>
      <c r="GG57" t="s">
        <v>18</v>
      </c>
      <c r="GH57" t="s">
        <v>18</v>
      </c>
      <c r="GI57" t="s">
        <v>18</v>
      </c>
      <c r="GJ57" t="s">
        <v>18</v>
      </c>
      <c r="GK57" t="s">
        <v>18</v>
      </c>
      <c r="GL57" t="s">
        <v>18</v>
      </c>
      <c r="GM57" t="s">
        <v>18</v>
      </c>
      <c r="GN57" t="s">
        <v>18</v>
      </c>
      <c r="GO57" t="s">
        <v>18</v>
      </c>
      <c r="GP57" t="s">
        <v>18</v>
      </c>
      <c r="GQ57" t="s">
        <v>18</v>
      </c>
      <c r="GR57" t="s">
        <v>18</v>
      </c>
      <c r="GS57" t="s">
        <v>18</v>
      </c>
      <c r="GT57" t="s">
        <v>18</v>
      </c>
      <c r="GU57" t="s">
        <v>18</v>
      </c>
      <c r="GV57" t="s">
        <v>18</v>
      </c>
      <c r="GW57" t="s">
        <v>18</v>
      </c>
      <c r="GX57" t="s">
        <v>18</v>
      </c>
      <c r="GY57" t="s">
        <v>18</v>
      </c>
      <c r="GZ57" t="s">
        <v>18</v>
      </c>
      <c r="HA57" t="s">
        <v>18</v>
      </c>
      <c r="HB57" t="s">
        <v>18</v>
      </c>
      <c r="HC57" t="s">
        <v>18</v>
      </c>
      <c r="HD57" t="s">
        <v>18</v>
      </c>
      <c r="HE57" t="s">
        <v>18</v>
      </c>
      <c r="HF57" t="s">
        <v>18</v>
      </c>
      <c r="HG57" t="s">
        <v>18</v>
      </c>
      <c r="HH57" t="s">
        <v>18</v>
      </c>
      <c r="HI57" t="s">
        <v>18</v>
      </c>
      <c r="HJ57" t="s">
        <v>18</v>
      </c>
      <c r="HK57" t="s">
        <v>18</v>
      </c>
      <c r="HL57" t="s">
        <v>18</v>
      </c>
      <c r="HM57" t="s">
        <v>18</v>
      </c>
      <c r="HN57" t="s">
        <v>18</v>
      </c>
      <c r="HO57" t="s">
        <v>18</v>
      </c>
      <c r="HP57" t="s">
        <v>18</v>
      </c>
      <c r="HQ57" t="s">
        <v>18</v>
      </c>
      <c r="HR57" t="s">
        <v>18</v>
      </c>
      <c r="HS57" t="s">
        <v>18</v>
      </c>
      <c r="HT57" t="s">
        <v>18</v>
      </c>
      <c r="HU57" t="s">
        <v>18</v>
      </c>
      <c r="HV57" t="s">
        <v>18</v>
      </c>
      <c r="HW57" t="s">
        <v>18</v>
      </c>
      <c r="HX57" t="s">
        <v>18</v>
      </c>
      <c r="HY57" t="s">
        <v>18</v>
      </c>
      <c r="HZ57" t="s">
        <v>18</v>
      </c>
      <c r="IA57" t="s">
        <v>18</v>
      </c>
      <c r="IB57" t="s">
        <v>18</v>
      </c>
      <c r="IC57" t="s">
        <v>18</v>
      </c>
      <c r="ID57" t="s">
        <v>18</v>
      </c>
      <c r="IE57" t="s">
        <v>18</v>
      </c>
      <c r="IF57" t="s">
        <v>18</v>
      </c>
      <c r="IG57" t="s">
        <v>18</v>
      </c>
      <c r="IH57" t="s">
        <v>18</v>
      </c>
      <c r="II57" t="s">
        <v>18</v>
      </c>
      <c r="IJ57" t="s">
        <v>18</v>
      </c>
      <c r="IK57" t="s">
        <v>18</v>
      </c>
      <c r="IL57" t="s">
        <v>18</v>
      </c>
      <c r="IM57" t="s">
        <v>18</v>
      </c>
      <c r="IN57" t="s">
        <v>18</v>
      </c>
      <c r="IO57" t="s">
        <v>18</v>
      </c>
      <c r="IP57" t="s">
        <v>18</v>
      </c>
      <c r="IQ57" t="s">
        <v>18</v>
      </c>
      <c r="IR57" t="s">
        <v>18</v>
      </c>
      <c r="IS57" t="s">
        <v>18</v>
      </c>
      <c r="IT57" t="s">
        <v>18</v>
      </c>
      <c r="IU57" t="s">
        <v>18</v>
      </c>
      <c r="IV57" t="s">
        <v>18</v>
      </c>
    </row>
    <row r="58" spans="1:256" ht="12.75">
      <c r="A58" t="s">
        <v>20</v>
      </c>
      <c r="F58" t="s">
        <v>21</v>
      </c>
      <c r="AR58" t="s">
        <v>20</v>
      </c>
      <c r="AS58" t="s">
        <v>20</v>
      </c>
      <c r="AT58" t="s">
        <v>20</v>
      </c>
      <c r="AU58" t="s">
        <v>20</v>
      </c>
      <c r="AV58" t="s">
        <v>20</v>
      </c>
      <c r="AW58" t="s">
        <v>20</v>
      </c>
      <c r="AX58" t="s">
        <v>20</v>
      </c>
      <c r="AY58" t="s">
        <v>20</v>
      </c>
      <c r="AZ58" t="s">
        <v>20</v>
      </c>
      <c r="BA58" t="s">
        <v>20</v>
      </c>
      <c r="BB58" t="s">
        <v>20</v>
      </c>
      <c r="BC58" t="s">
        <v>20</v>
      </c>
      <c r="BD58" t="s">
        <v>20</v>
      </c>
      <c r="BE58" t="s">
        <v>20</v>
      </c>
      <c r="BF58" t="s">
        <v>20</v>
      </c>
      <c r="BG58" t="s">
        <v>20</v>
      </c>
      <c r="BH58" t="s">
        <v>20</v>
      </c>
      <c r="BI58" t="s">
        <v>20</v>
      </c>
      <c r="BJ58" t="s">
        <v>20</v>
      </c>
      <c r="BK58" t="s">
        <v>20</v>
      </c>
      <c r="BL58" t="s">
        <v>20</v>
      </c>
      <c r="BM58" t="s">
        <v>20</v>
      </c>
      <c r="BN58" t="s">
        <v>20</v>
      </c>
      <c r="BO58" t="s">
        <v>20</v>
      </c>
      <c r="BP58" t="s">
        <v>20</v>
      </c>
      <c r="BQ58" t="s">
        <v>20</v>
      </c>
      <c r="BR58" t="s">
        <v>20</v>
      </c>
      <c r="BS58" t="s">
        <v>20</v>
      </c>
      <c r="BT58" t="s">
        <v>20</v>
      </c>
      <c r="BU58" t="s">
        <v>20</v>
      </c>
      <c r="BV58" t="s">
        <v>20</v>
      </c>
      <c r="BW58" t="s">
        <v>20</v>
      </c>
      <c r="BX58" t="s">
        <v>20</v>
      </c>
      <c r="BY58" t="s">
        <v>20</v>
      </c>
      <c r="BZ58" t="s">
        <v>20</v>
      </c>
      <c r="CA58" t="s">
        <v>20</v>
      </c>
      <c r="CB58" t="s">
        <v>20</v>
      </c>
      <c r="CC58" t="s">
        <v>20</v>
      </c>
      <c r="CD58" t="s">
        <v>20</v>
      </c>
      <c r="CE58" t="s">
        <v>20</v>
      </c>
      <c r="CF58" t="s">
        <v>20</v>
      </c>
      <c r="CG58" t="s">
        <v>20</v>
      </c>
      <c r="CH58" t="s">
        <v>20</v>
      </c>
      <c r="CI58" t="s">
        <v>20</v>
      </c>
      <c r="CJ58" t="s">
        <v>20</v>
      </c>
      <c r="CK58" t="s">
        <v>20</v>
      </c>
      <c r="CL58" t="s">
        <v>20</v>
      </c>
      <c r="CM58" t="s">
        <v>20</v>
      </c>
      <c r="CN58" t="s">
        <v>20</v>
      </c>
      <c r="CO58" t="s">
        <v>20</v>
      </c>
      <c r="CP58" t="s">
        <v>20</v>
      </c>
      <c r="CQ58" t="s">
        <v>20</v>
      </c>
      <c r="CR58" t="s">
        <v>20</v>
      </c>
      <c r="CS58" t="s">
        <v>20</v>
      </c>
      <c r="CT58" t="s">
        <v>20</v>
      </c>
      <c r="CU58" t="s">
        <v>20</v>
      </c>
      <c r="CV58" t="s">
        <v>20</v>
      </c>
      <c r="CW58" t="s">
        <v>20</v>
      </c>
      <c r="CX58" t="s">
        <v>20</v>
      </c>
      <c r="CY58" t="s">
        <v>20</v>
      </c>
      <c r="CZ58" t="s">
        <v>20</v>
      </c>
      <c r="DA58" t="s">
        <v>20</v>
      </c>
      <c r="DB58" t="s">
        <v>20</v>
      </c>
      <c r="DC58" t="s">
        <v>20</v>
      </c>
      <c r="DD58" t="s">
        <v>20</v>
      </c>
      <c r="DE58" t="s">
        <v>20</v>
      </c>
      <c r="DF58" t="s">
        <v>20</v>
      </c>
      <c r="DG58" t="s">
        <v>20</v>
      </c>
      <c r="DH58" t="s">
        <v>20</v>
      </c>
      <c r="DI58" t="s">
        <v>20</v>
      </c>
      <c r="DJ58" t="s">
        <v>20</v>
      </c>
      <c r="DK58" t="s">
        <v>20</v>
      </c>
      <c r="DL58" t="s">
        <v>20</v>
      </c>
      <c r="DM58" t="s">
        <v>20</v>
      </c>
      <c r="DN58" t="s">
        <v>20</v>
      </c>
      <c r="DO58" t="s">
        <v>20</v>
      </c>
      <c r="DP58" t="s">
        <v>20</v>
      </c>
      <c r="DQ58" t="s">
        <v>20</v>
      </c>
      <c r="DR58" t="s">
        <v>20</v>
      </c>
      <c r="DS58" t="s">
        <v>20</v>
      </c>
      <c r="DT58" t="s">
        <v>20</v>
      </c>
      <c r="DU58" t="s">
        <v>20</v>
      </c>
      <c r="DV58" t="s">
        <v>20</v>
      </c>
      <c r="DW58" t="s">
        <v>20</v>
      </c>
      <c r="DX58" t="s">
        <v>20</v>
      </c>
      <c r="DY58" t="s">
        <v>20</v>
      </c>
      <c r="DZ58" t="s">
        <v>20</v>
      </c>
      <c r="EA58" t="s">
        <v>20</v>
      </c>
      <c r="EB58" t="s">
        <v>20</v>
      </c>
      <c r="EC58" t="s">
        <v>20</v>
      </c>
      <c r="ED58" t="s">
        <v>20</v>
      </c>
      <c r="EE58" t="s">
        <v>20</v>
      </c>
      <c r="EF58" t="s">
        <v>20</v>
      </c>
      <c r="EG58" t="s">
        <v>20</v>
      </c>
      <c r="EH58" t="s">
        <v>20</v>
      </c>
      <c r="EI58" t="s">
        <v>20</v>
      </c>
      <c r="EJ58" t="s">
        <v>20</v>
      </c>
      <c r="EK58" t="s">
        <v>20</v>
      </c>
      <c r="EL58" t="s">
        <v>20</v>
      </c>
      <c r="EM58" t="s">
        <v>20</v>
      </c>
      <c r="EN58" t="s">
        <v>20</v>
      </c>
      <c r="EO58" t="s">
        <v>20</v>
      </c>
      <c r="EP58" t="s">
        <v>20</v>
      </c>
      <c r="EQ58" t="s">
        <v>20</v>
      </c>
      <c r="ER58" t="s">
        <v>20</v>
      </c>
      <c r="ES58" t="s">
        <v>20</v>
      </c>
      <c r="ET58" t="s">
        <v>20</v>
      </c>
      <c r="EU58" t="s">
        <v>20</v>
      </c>
      <c r="EV58" t="s">
        <v>20</v>
      </c>
      <c r="EW58" t="s">
        <v>20</v>
      </c>
      <c r="EX58" t="s">
        <v>20</v>
      </c>
      <c r="EY58" t="s">
        <v>20</v>
      </c>
      <c r="EZ58" t="s">
        <v>20</v>
      </c>
      <c r="FA58" t="s">
        <v>20</v>
      </c>
      <c r="FB58" t="s">
        <v>20</v>
      </c>
      <c r="FC58" t="s">
        <v>20</v>
      </c>
      <c r="FD58" t="s">
        <v>20</v>
      </c>
      <c r="FE58" t="s">
        <v>20</v>
      </c>
      <c r="FF58" t="s">
        <v>20</v>
      </c>
      <c r="FG58" t="s">
        <v>20</v>
      </c>
      <c r="FH58" t="s">
        <v>20</v>
      </c>
      <c r="FI58" t="s">
        <v>20</v>
      </c>
      <c r="FJ58" t="s">
        <v>20</v>
      </c>
      <c r="FK58" t="s">
        <v>20</v>
      </c>
      <c r="FL58" t="s">
        <v>20</v>
      </c>
      <c r="FM58" t="s">
        <v>20</v>
      </c>
      <c r="FN58" t="s">
        <v>20</v>
      </c>
      <c r="FO58" t="s">
        <v>20</v>
      </c>
      <c r="FP58" t="s">
        <v>20</v>
      </c>
      <c r="FQ58" t="s">
        <v>20</v>
      </c>
      <c r="FR58" t="s">
        <v>20</v>
      </c>
      <c r="FS58" t="s">
        <v>20</v>
      </c>
      <c r="FT58" t="s">
        <v>20</v>
      </c>
      <c r="FU58" t="s">
        <v>20</v>
      </c>
      <c r="FV58" t="s">
        <v>20</v>
      </c>
      <c r="FW58" t="s">
        <v>20</v>
      </c>
      <c r="FX58" t="s">
        <v>20</v>
      </c>
      <c r="FY58" t="s">
        <v>20</v>
      </c>
      <c r="FZ58" t="s">
        <v>20</v>
      </c>
      <c r="GA58" t="s">
        <v>20</v>
      </c>
      <c r="GB58" t="s">
        <v>20</v>
      </c>
      <c r="GC58" t="s">
        <v>20</v>
      </c>
      <c r="GD58" t="s">
        <v>20</v>
      </c>
      <c r="GE58" t="s">
        <v>20</v>
      </c>
      <c r="GF58" t="s">
        <v>20</v>
      </c>
      <c r="GG58" t="s">
        <v>20</v>
      </c>
      <c r="GH58" t="s">
        <v>20</v>
      </c>
      <c r="GI58" t="s">
        <v>20</v>
      </c>
      <c r="GJ58" t="s">
        <v>20</v>
      </c>
      <c r="GK58" t="s">
        <v>20</v>
      </c>
      <c r="GL58" t="s">
        <v>20</v>
      </c>
      <c r="GM58" t="s">
        <v>20</v>
      </c>
      <c r="GN58" t="s">
        <v>20</v>
      </c>
      <c r="GO58" t="s">
        <v>20</v>
      </c>
      <c r="GP58" t="s">
        <v>20</v>
      </c>
      <c r="GQ58" t="s">
        <v>20</v>
      </c>
      <c r="GR58" t="s">
        <v>20</v>
      </c>
      <c r="GS58" t="s">
        <v>20</v>
      </c>
      <c r="GT58" t="s">
        <v>20</v>
      </c>
      <c r="GU58" t="s">
        <v>20</v>
      </c>
      <c r="GV58" t="s">
        <v>20</v>
      </c>
      <c r="GW58" t="s">
        <v>20</v>
      </c>
      <c r="GX58" t="s">
        <v>20</v>
      </c>
      <c r="GY58" t="s">
        <v>20</v>
      </c>
      <c r="GZ58" t="s">
        <v>20</v>
      </c>
      <c r="HA58" t="s">
        <v>20</v>
      </c>
      <c r="HB58" t="s">
        <v>20</v>
      </c>
      <c r="HC58" t="s">
        <v>20</v>
      </c>
      <c r="HD58" t="s">
        <v>20</v>
      </c>
      <c r="HE58" t="s">
        <v>20</v>
      </c>
      <c r="HF58" t="s">
        <v>20</v>
      </c>
      <c r="HG58" t="s">
        <v>20</v>
      </c>
      <c r="HH58" t="s">
        <v>20</v>
      </c>
      <c r="HI58" t="s">
        <v>20</v>
      </c>
      <c r="HJ58" t="s">
        <v>20</v>
      </c>
      <c r="HK58" t="s">
        <v>20</v>
      </c>
      <c r="HL58" t="s">
        <v>20</v>
      </c>
      <c r="HM58" t="s">
        <v>20</v>
      </c>
      <c r="HN58" t="s">
        <v>20</v>
      </c>
      <c r="HO58" t="s">
        <v>20</v>
      </c>
      <c r="HP58" t="s">
        <v>20</v>
      </c>
      <c r="HQ58" t="s">
        <v>20</v>
      </c>
      <c r="HR58" t="s">
        <v>20</v>
      </c>
      <c r="HS58" t="s">
        <v>20</v>
      </c>
      <c r="HT58" t="s">
        <v>20</v>
      </c>
      <c r="HU58" t="s">
        <v>20</v>
      </c>
      <c r="HV58" t="s">
        <v>20</v>
      </c>
      <c r="HW58" t="s">
        <v>20</v>
      </c>
      <c r="HX58" t="s">
        <v>20</v>
      </c>
      <c r="HY58" t="s">
        <v>20</v>
      </c>
      <c r="HZ58" t="s">
        <v>20</v>
      </c>
      <c r="IA58" t="s">
        <v>20</v>
      </c>
      <c r="IB58" t="s">
        <v>20</v>
      </c>
      <c r="IC58" t="s">
        <v>20</v>
      </c>
      <c r="ID58" t="s">
        <v>20</v>
      </c>
      <c r="IE58" t="s">
        <v>20</v>
      </c>
      <c r="IF58" t="s">
        <v>20</v>
      </c>
      <c r="IG58" t="s">
        <v>20</v>
      </c>
      <c r="IH58" t="s">
        <v>20</v>
      </c>
      <c r="II58" t="s">
        <v>20</v>
      </c>
      <c r="IJ58" t="s">
        <v>20</v>
      </c>
      <c r="IK58" t="s">
        <v>20</v>
      </c>
      <c r="IL58" t="s">
        <v>20</v>
      </c>
      <c r="IM58" t="s">
        <v>20</v>
      </c>
      <c r="IN58" t="s">
        <v>20</v>
      </c>
      <c r="IO58" t="s">
        <v>20</v>
      </c>
      <c r="IP58" t="s">
        <v>20</v>
      </c>
      <c r="IQ58" t="s">
        <v>20</v>
      </c>
      <c r="IR58" t="s">
        <v>20</v>
      </c>
      <c r="IS58" t="s">
        <v>20</v>
      </c>
      <c r="IT58" t="s">
        <v>20</v>
      </c>
      <c r="IU58" t="s">
        <v>20</v>
      </c>
      <c r="IV58" t="s">
        <v>20</v>
      </c>
    </row>
    <row r="59" spans="1:256" ht="12.75">
      <c r="A59" t="s">
        <v>22</v>
      </c>
      <c r="F59" t="s">
        <v>23</v>
      </c>
      <c r="G59">
        <v>165</v>
      </c>
      <c r="H59">
        <v>165</v>
      </c>
      <c r="I59">
        <v>220</v>
      </c>
      <c r="J59">
        <v>280</v>
      </c>
      <c r="K59">
        <v>350</v>
      </c>
      <c r="AR59" t="s">
        <v>22</v>
      </c>
      <c r="AS59" t="s">
        <v>22</v>
      </c>
      <c r="AT59" t="s">
        <v>22</v>
      </c>
      <c r="AU59" t="s">
        <v>22</v>
      </c>
      <c r="AV59" t="s">
        <v>22</v>
      </c>
      <c r="AW59" t="s">
        <v>22</v>
      </c>
      <c r="AX59" t="s">
        <v>22</v>
      </c>
      <c r="AY59" t="s">
        <v>22</v>
      </c>
      <c r="AZ59" t="s">
        <v>22</v>
      </c>
      <c r="BA59" t="s">
        <v>22</v>
      </c>
      <c r="BB59" t="s">
        <v>22</v>
      </c>
      <c r="BC59" t="s">
        <v>22</v>
      </c>
      <c r="BD59" t="s">
        <v>22</v>
      </c>
      <c r="BE59" t="s">
        <v>22</v>
      </c>
      <c r="BF59" t="s">
        <v>22</v>
      </c>
      <c r="BG59" t="s">
        <v>22</v>
      </c>
      <c r="BH59" t="s">
        <v>22</v>
      </c>
      <c r="BI59" t="s">
        <v>22</v>
      </c>
      <c r="BJ59" t="s">
        <v>22</v>
      </c>
      <c r="BK59" t="s">
        <v>22</v>
      </c>
      <c r="BL59" t="s">
        <v>22</v>
      </c>
      <c r="BM59" t="s">
        <v>22</v>
      </c>
      <c r="BN59" t="s">
        <v>22</v>
      </c>
      <c r="BO59" t="s">
        <v>22</v>
      </c>
      <c r="BP59" t="s">
        <v>22</v>
      </c>
      <c r="BQ59" t="s">
        <v>22</v>
      </c>
      <c r="BR59" t="s">
        <v>22</v>
      </c>
      <c r="BS59" t="s">
        <v>22</v>
      </c>
      <c r="BT59" t="s">
        <v>22</v>
      </c>
      <c r="BU59" t="s">
        <v>22</v>
      </c>
      <c r="BV59" t="s">
        <v>22</v>
      </c>
      <c r="BW59" t="s">
        <v>22</v>
      </c>
      <c r="BX59" t="s">
        <v>22</v>
      </c>
      <c r="BY59" t="s">
        <v>22</v>
      </c>
      <c r="BZ59" t="s">
        <v>22</v>
      </c>
      <c r="CA59" t="s">
        <v>22</v>
      </c>
      <c r="CB59" t="s">
        <v>22</v>
      </c>
      <c r="CC59" t="s">
        <v>22</v>
      </c>
      <c r="CD59" t="s">
        <v>22</v>
      </c>
      <c r="CE59" t="s">
        <v>22</v>
      </c>
      <c r="CF59" t="s">
        <v>22</v>
      </c>
      <c r="CG59" t="s">
        <v>22</v>
      </c>
      <c r="CH59" t="s">
        <v>22</v>
      </c>
      <c r="CI59" t="s">
        <v>22</v>
      </c>
      <c r="CJ59" t="s">
        <v>22</v>
      </c>
      <c r="CK59" t="s">
        <v>22</v>
      </c>
      <c r="CL59" t="s">
        <v>22</v>
      </c>
      <c r="CM59" t="s">
        <v>22</v>
      </c>
      <c r="CN59" t="s">
        <v>22</v>
      </c>
      <c r="CO59" t="s">
        <v>22</v>
      </c>
      <c r="CP59" t="s">
        <v>22</v>
      </c>
      <c r="CQ59" t="s">
        <v>22</v>
      </c>
      <c r="CR59" t="s">
        <v>22</v>
      </c>
      <c r="CS59" t="s">
        <v>22</v>
      </c>
      <c r="CT59" t="s">
        <v>22</v>
      </c>
      <c r="CU59" t="s">
        <v>22</v>
      </c>
      <c r="CV59" t="s">
        <v>22</v>
      </c>
      <c r="CW59" t="s">
        <v>22</v>
      </c>
      <c r="CX59" t="s">
        <v>22</v>
      </c>
      <c r="CY59" t="s">
        <v>22</v>
      </c>
      <c r="CZ59" t="s">
        <v>22</v>
      </c>
      <c r="DA59" t="s">
        <v>22</v>
      </c>
      <c r="DB59" t="s">
        <v>22</v>
      </c>
      <c r="DC59" t="s">
        <v>22</v>
      </c>
      <c r="DD59" t="s">
        <v>22</v>
      </c>
      <c r="DE59" t="s">
        <v>22</v>
      </c>
      <c r="DF59" t="s">
        <v>22</v>
      </c>
      <c r="DG59" t="s">
        <v>22</v>
      </c>
      <c r="DH59" t="s">
        <v>22</v>
      </c>
      <c r="DI59" t="s">
        <v>22</v>
      </c>
      <c r="DJ59" t="s">
        <v>22</v>
      </c>
      <c r="DK59" t="s">
        <v>22</v>
      </c>
      <c r="DL59" t="s">
        <v>22</v>
      </c>
      <c r="DM59" t="s">
        <v>22</v>
      </c>
      <c r="DN59" t="s">
        <v>22</v>
      </c>
      <c r="DO59" t="s">
        <v>22</v>
      </c>
      <c r="DP59" t="s">
        <v>22</v>
      </c>
      <c r="DQ59" t="s">
        <v>22</v>
      </c>
      <c r="DR59" t="s">
        <v>22</v>
      </c>
      <c r="DS59" t="s">
        <v>22</v>
      </c>
      <c r="DT59" t="s">
        <v>22</v>
      </c>
      <c r="DU59" t="s">
        <v>22</v>
      </c>
      <c r="DV59" t="s">
        <v>22</v>
      </c>
      <c r="DW59" t="s">
        <v>22</v>
      </c>
      <c r="DX59" t="s">
        <v>22</v>
      </c>
      <c r="DY59" t="s">
        <v>22</v>
      </c>
      <c r="DZ59" t="s">
        <v>22</v>
      </c>
      <c r="EA59" t="s">
        <v>22</v>
      </c>
      <c r="EB59" t="s">
        <v>22</v>
      </c>
      <c r="EC59" t="s">
        <v>22</v>
      </c>
      <c r="ED59" t="s">
        <v>22</v>
      </c>
      <c r="EE59" t="s">
        <v>22</v>
      </c>
      <c r="EF59" t="s">
        <v>22</v>
      </c>
      <c r="EG59" t="s">
        <v>22</v>
      </c>
      <c r="EH59" t="s">
        <v>22</v>
      </c>
      <c r="EI59" t="s">
        <v>22</v>
      </c>
      <c r="EJ59" t="s">
        <v>22</v>
      </c>
      <c r="EK59" t="s">
        <v>22</v>
      </c>
      <c r="EL59" t="s">
        <v>22</v>
      </c>
      <c r="EM59" t="s">
        <v>22</v>
      </c>
      <c r="EN59" t="s">
        <v>22</v>
      </c>
      <c r="EO59" t="s">
        <v>22</v>
      </c>
      <c r="EP59" t="s">
        <v>22</v>
      </c>
      <c r="EQ59" t="s">
        <v>22</v>
      </c>
      <c r="ER59" t="s">
        <v>22</v>
      </c>
      <c r="ES59" t="s">
        <v>22</v>
      </c>
      <c r="ET59" t="s">
        <v>22</v>
      </c>
      <c r="EU59" t="s">
        <v>22</v>
      </c>
      <c r="EV59" t="s">
        <v>22</v>
      </c>
      <c r="EW59" t="s">
        <v>22</v>
      </c>
      <c r="EX59" t="s">
        <v>22</v>
      </c>
      <c r="EY59" t="s">
        <v>22</v>
      </c>
      <c r="EZ59" t="s">
        <v>22</v>
      </c>
      <c r="FA59" t="s">
        <v>22</v>
      </c>
      <c r="FB59" t="s">
        <v>22</v>
      </c>
      <c r="FC59" t="s">
        <v>22</v>
      </c>
      <c r="FD59" t="s">
        <v>22</v>
      </c>
      <c r="FE59" t="s">
        <v>22</v>
      </c>
      <c r="FF59" t="s">
        <v>22</v>
      </c>
      <c r="FG59" t="s">
        <v>22</v>
      </c>
      <c r="FH59" t="s">
        <v>22</v>
      </c>
      <c r="FI59" t="s">
        <v>22</v>
      </c>
      <c r="FJ59" t="s">
        <v>22</v>
      </c>
      <c r="FK59" t="s">
        <v>22</v>
      </c>
      <c r="FL59" t="s">
        <v>22</v>
      </c>
      <c r="FM59" t="s">
        <v>22</v>
      </c>
      <c r="FN59" t="s">
        <v>22</v>
      </c>
      <c r="FO59" t="s">
        <v>22</v>
      </c>
      <c r="FP59" t="s">
        <v>22</v>
      </c>
      <c r="FQ59" t="s">
        <v>22</v>
      </c>
      <c r="FR59" t="s">
        <v>22</v>
      </c>
      <c r="FS59" t="s">
        <v>22</v>
      </c>
      <c r="FT59" t="s">
        <v>22</v>
      </c>
      <c r="FU59" t="s">
        <v>22</v>
      </c>
      <c r="FV59" t="s">
        <v>22</v>
      </c>
      <c r="FW59" t="s">
        <v>22</v>
      </c>
      <c r="FX59" t="s">
        <v>22</v>
      </c>
      <c r="FY59" t="s">
        <v>22</v>
      </c>
      <c r="FZ59" t="s">
        <v>22</v>
      </c>
      <c r="GA59" t="s">
        <v>22</v>
      </c>
      <c r="GB59" t="s">
        <v>22</v>
      </c>
      <c r="GC59" t="s">
        <v>22</v>
      </c>
      <c r="GD59" t="s">
        <v>22</v>
      </c>
      <c r="GE59" t="s">
        <v>22</v>
      </c>
      <c r="GF59" t="s">
        <v>22</v>
      </c>
      <c r="GG59" t="s">
        <v>22</v>
      </c>
      <c r="GH59" t="s">
        <v>22</v>
      </c>
      <c r="GI59" t="s">
        <v>22</v>
      </c>
      <c r="GJ59" t="s">
        <v>22</v>
      </c>
      <c r="GK59" t="s">
        <v>22</v>
      </c>
      <c r="GL59" t="s">
        <v>22</v>
      </c>
      <c r="GM59" t="s">
        <v>22</v>
      </c>
      <c r="GN59" t="s">
        <v>22</v>
      </c>
      <c r="GO59" t="s">
        <v>22</v>
      </c>
      <c r="GP59" t="s">
        <v>22</v>
      </c>
      <c r="GQ59" t="s">
        <v>22</v>
      </c>
      <c r="GR59" t="s">
        <v>22</v>
      </c>
      <c r="GS59" t="s">
        <v>22</v>
      </c>
      <c r="GT59" t="s">
        <v>22</v>
      </c>
      <c r="GU59" t="s">
        <v>22</v>
      </c>
      <c r="GV59" t="s">
        <v>22</v>
      </c>
      <c r="GW59" t="s">
        <v>22</v>
      </c>
      <c r="GX59" t="s">
        <v>22</v>
      </c>
      <c r="GY59" t="s">
        <v>22</v>
      </c>
      <c r="GZ59" t="s">
        <v>22</v>
      </c>
      <c r="HA59" t="s">
        <v>22</v>
      </c>
      <c r="HB59" t="s">
        <v>22</v>
      </c>
      <c r="HC59" t="s">
        <v>22</v>
      </c>
      <c r="HD59" t="s">
        <v>22</v>
      </c>
      <c r="HE59" t="s">
        <v>22</v>
      </c>
      <c r="HF59" t="s">
        <v>22</v>
      </c>
      <c r="HG59" t="s">
        <v>22</v>
      </c>
      <c r="HH59" t="s">
        <v>22</v>
      </c>
      <c r="HI59" t="s">
        <v>22</v>
      </c>
      <c r="HJ59" t="s">
        <v>22</v>
      </c>
      <c r="HK59" t="s">
        <v>22</v>
      </c>
      <c r="HL59" t="s">
        <v>22</v>
      </c>
      <c r="HM59" t="s">
        <v>22</v>
      </c>
      <c r="HN59" t="s">
        <v>22</v>
      </c>
      <c r="HO59" t="s">
        <v>22</v>
      </c>
      <c r="HP59" t="s">
        <v>22</v>
      </c>
      <c r="HQ59" t="s">
        <v>22</v>
      </c>
      <c r="HR59" t="s">
        <v>22</v>
      </c>
      <c r="HS59" t="s">
        <v>22</v>
      </c>
      <c r="HT59" t="s">
        <v>22</v>
      </c>
      <c r="HU59" t="s">
        <v>22</v>
      </c>
      <c r="HV59" t="s">
        <v>22</v>
      </c>
      <c r="HW59" t="s">
        <v>22</v>
      </c>
      <c r="HX59" t="s">
        <v>22</v>
      </c>
      <c r="HY59" t="s">
        <v>22</v>
      </c>
      <c r="HZ59" t="s">
        <v>22</v>
      </c>
      <c r="IA59" t="s">
        <v>22</v>
      </c>
      <c r="IB59" t="s">
        <v>22</v>
      </c>
      <c r="IC59" t="s">
        <v>22</v>
      </c>
      <c r="ID59" t="s">
        <v>22</v>
      </c>
      <c r="IE59" t="s">
        <v>22</v>
      </c>
      <c r="IF59" t="s">
        <v>22</v>
      </c>
      <c r="IG59" t="s">
        <v>22</v>
      </c>
      <c r="IH59" t="s">
        <v>22</v>
      </c>
      <c r="II59" t="s">
        <v>22</v>
      </c>
      <c r="IJ59" t="s">
        <v>22</v>
      </c>
      <c r="IK59" t="s">
        <v>22</v>
      </c>
      <c r="IL59" t="s">
        <v>22</v>
      </c>
      <c r="IM59" t="s">
        <v>22</v>
      </c>
      <c r="IN59" t="s">
        <v>22</v>
      </c>
      <c r="IO59" t="s">
        <v>22</v>
      </c>
      <c r="IP59" t="s">
        <v>22</v>
      </c>
      <c r="IQ59" t="s">
        <v>22</v>
      </c>
      <c r="IR59" t="s">
        <v>22</v>
      </c>
      <c r="IS59" t="s">
        <v>22</v>
      </c>
      <c r="IT59" t="s">
        <v>22</v>
      </c>
      <c r="IU59" t="s">
        <v>22</v>
      </c>
      <c r="IV59" t="s">
        <v>22</v>
      </c>
    </row>
    <row r="60" spans="1:256" ht="12.75">
      <c r="A60" t="s">
        <v>24</v>
      </c>
      <c r="F60" t="s">
        <v>25</v>
      </c>
      <c r="G60">
        <v>75</v>
      </c>
      <c r="H60">
        <v>75</v>
      </c>
      <c r="I60">
        <v>100</v>
      </c>
      <c r="J60">
        <v>130</v>
      </c>
      <c r="K60">
        <v>180</v>
      </c>
      <c r="AR60" t="s">
        <v>24</v>
      </c>
      <c r="AS60" t="s">
        <v>24</v>
      </c>
      <c r="AT60" t="s">
        <v>24</v>
      </c>
      <c r="AU60" t="s">
        <v>24</v>
      </c>
      <c r="AV60" t="s">
        <v>24</v>
      </c>
      <c r="AW60" t="s">
        <v>24</v>
      </c>
      <c r="AX60" t="s">
        <v>24</v>
      </c>
      <c r="AY60" t="s">
        <v>24</v>
      </c>
      <c r="AZ60" t="s">
        <v>24</v>
      </c>
      <c r="BA60" t="s">
        <v>24</v>
      </c>
      <c r="BB60" t="s">
        <v>24</v>
      </c>
      <c r="BC60" t="s">
        <v>24</v>
      </c>
      <c r="BD60" t="s">
        <v>24</v>
      </c>
      <c r="BE60" t="s">
        <v>24</v>
      </c>
      <c r="BF60" t="s">
        <v>24</v>
      </c>
      <c r="BG60" t="s">
        <v>24</v>
      </c>
      <c r="BH60" t="s">
        <v>24</v>
      </c>
      <c r="BI60" t="s">
        <v>24</v>
      </c>
      <c r="BJ60" t="s">
        <v>24</v>
      </c>
      <c r="BK60" t="s">
        <v>24</v>
      </c>
      <c r="BL60" t="s">
        <v>24</v>
      </c>
      <c r="BM60" t="s">
        <v>24</v>
      </c>
      <c r="BN60" t="s">
        <v>24</v>
      </c>
      <c r="BO60" t="s">
        <v>24</v>
      </c>
      <c r="BP60" t="s">
        <v>24</v>
      </c>
      <c r="BQ60" t="s">
        <v>24</v>
      </c>
      <c r="BR60" t="s">
        <v>24</v>
      </c>
      <c r="BS60" t="s">
        <v>24</v>
      </c>
      <c r="BT60" t="s">
        <v>24</v>
      </c>
      <c r="BU60" t="s">
        <v>24</v>
      </c>
      <c r="BV60" t="s">
        <v>24</v>
      </c>
      <c r="BW60" t="s">
        <v>24</v>
      </c>
      <c r="BX60" t="s">
        <v>24</v>
      </c>
      <c r="BY60" t="s">
        <v>24</v>
      </c>
      <c r="BZ60" t="s">
        <v>24</v>
      </c>
      <c r="CA60" t="s">
        <v>24</v>
      </c>
      <c r="CB60" t="s">
        <v>24</v>
      </c>
      <c r="CC60" t="s">
        <v>24</v>
      </c>
      <c r="CD60" t="s">
        <v>24</v>
      </c>
      <c r="CE60" t="s">
        <v>24</v>
      </c>
      <c r="CF60" t="s">
        <v>24</v>
      </c>
      <c r="CG60" t="s">
        <v>24</v>
      </c>
      <c r="CH60" t="s">
        <v>24</v>
      </c>
      <c r="CI60" t="s">
        <v>24</v>
      </c>
      <c r="CJ60" t="s">
        <v>24</v>
      </c>
      <c r="CK60" t="s">
        <v>24</v>
      </c>
      <c r="CL60" t="s">
        <v>24</v>
      </c>
      <c r="CM60" t="s">
        <v>24</v>
      </c>
      <c r="CN60" t="s">
        <v>24</v>
      </c>
      <c r="CO60" t="s">
        <v>24</v>
      </c>
      <c r="CP60" t="s">
        <v>24</v>
      </c>
      <c r="CQ60" t="s">
        <v>24</v>
      </c>
      <c r="CR60" t="s">
        <v>24</v>
      </c>
      <c r="CS60" t="s">
        <v>24</v>
      </c>
      <c r="CT60" t="s">
        <v>24</v>
      </c>
      <c r="CU60" t="s">
        <v>24</v>
      </c>
      <c r="CV60" t="s">
        <v>24</v>
      </c>
      <c r="CW60" t="s">
        <v>24</v>
      </c>
      <c r="CX60" t="s">
        <v>24</v>
      </c>
      <c r="CY60" t="s">
        <v>24</v>
      </c>
      <c r="CZ60" t="s">
        <v>24</v>
      </c>
      <c r="DA60" t="s">
        <v>24</v>
      </c>
      <c r="DB60" t="s">
        <v>24</v>
      </c>
      <c r="DC60" t="s">
        <v>24</v>
      </c>
      <c r="DD60" t="s">
        <v>24</v>
      </c>
      <c r="DE60" t="s">
        <v>24</v>
      </c>
      <c r="DF60" t="s">
        <v>24</v>
      </c>
      <c r="DG60" t="s">
        <v>24</v>
      </c>
      <c r="DH60" t="s">
        <v>24</v>
      </c>
      <c r="DI60" t="s">
        <v>24</v>
      </c>
      <c r="DJ60" t="s">
        <v>24</v>
      </c>
      <c r="DK60" t="s">
        <v>24</v>
      </c>
      <c r="DL60" t="s">
        <v>24</v>
      </c>
      <c r="DM60" t="s">
        <v>24</v>
      </c>
      <c r="DN60" t="s">
        <v>24</v>
      </c>
      <c r="DO60" t="s">
        <v>24</v>
      </c>
      <c r="DP60" t="s">
        <v>24</v>
      </c>
      <c r="DQ60" t="s">
        <v>24</v>
      </c>
      <c r="DR60" t="s">
        <v>24</v>
      </c>
      <c r="DS60" t="s">
        <v>24</v>
      </c>
      <c r="DT60" t="s">
        <v>24</v>
      </c>
      <c r="DU60" t="s">
        <v>24</v>
      </c>
      <c r="DV60" t="s">
        <v>24</v>
      </c>
      <c r="DW60" t="s">
        <v>24</v>
      </c>
      <c r="DX60" t="s">
        <v>24</v>
      </c>
      <c r="DY60" t="s">
        <v>24</v>
      </c>
      <c r="DZ60" t="s">
        <v>24</v>
      </c>
      <c r="EA60" t="s">
        <v>24</v>
      </c>
      <c r="EB60" t="s">
        <v>24</v>
      </c>
      <c r="EC60" t="s">
        <v>24</v>
      </c>
      <c r="ED60" t="s">
        <v>24</v>
      </c>
      <c r="EE60" t="s">
        <v>24</v>
      </c>
      <c r="EF60" t="s">
        <v>24</v>
      </c>
      <c r="EG60" t="s">
        <v>24</v>
      </c>
      <c r="EH60" t="s">
        <v>24</v>
      </c>
      <c r="EI60" t="s">
        <v>24</v>
      </c>
      <c r="EJ60" t="s">
        <v>24</v>
      </c>
      <c r="EK60" t="s">
        <v>24</v>
      </c>
      <c r="EL60" t="s">
        <v>24</v>
      </c>
      <c r="EM60" t="s">
        <v>24</v>
      </c>
      <c r="EN60" t="s">
        <v>24</v>
      </c>
      <c r="EO60" t="s">
        <v>24</v>
      </c>
      <c r="EP60" t="s">
        <v>24</v>
      </c>
      <c r="EQ60" t="s">
        <v>24</v>
      </c>
      <c r="ER60" t="s">
        <v>24</v>
      </c>
      <c r="ES60" t="s">
        <v>24</v>
      </c>
      <c r="ET60" t="s">
        <v>24</v>
      </c>
      <c r="EU60" t="s">
        <v>24</v>
      </c>
      <c r="EV60" t="s">
        <v>24</v>
      </c>
      <c r="EW60" t="s">
        <v>24</v>
      </c>
      <c r="EX60" t="s">
        <v>24</v>
      </c>
      <c r="EY60" t="s">
        <v>24</v>
      </c>
      <c r="EZ60" t="s">
        <v>24</v>
      </c>
      <c r="FA60" t="s">
        <v>24</v>
      </c>
      <c r="FB60" t="s">
        <v>24</v>
      </c>
      <c r="FC60" t="s">
        <v>24</v>
      </c>
      <c r="FD60" t="s">
        <v>24</v>
      </c>
      <c r="FE60" t="s">
        <v>24</v>
      </c>
      <c r="FF60" t="s">
        <v>24</v>
      </c>
      <c r="FG60" t="s">
        <v>24</v>
      </c>
      <c r="FH60" t="s">
        <v>24</v>
      </c>
      <c r="FI60" t="s">
        <v>24</v>
      </c>
      <c r="FJ60" t="s">
        <v>24</v>
      </c>
      <c r="FK60" t="s">
        <v>24</v>
      </c>
      <c r="FL60" t="s">
        <v>24</v>
      </c>
      <c r="FM60" t="s">
        <v>24</v>
      </c>
      <c r="FN60" t="s">
        <v>24</v>
      </c>
      <c r="FO60" t="s">
        <v>24</v>
      </c>
      <c r="FP60" t="s">
        <v>24</v>
      </c>
      <c r="FQ60" t="s">
        <v>24</v>
      </c>
      <c r="FR60" t="s">
        <v>24</v>
      </c>
      <c r="FS60" t="s">
        <v>24</v>
      </c>
      <c r="FT60" t="s">
        <v>24</v>
      </c>
      <c r="FU60" t="s">
        <v>24</v>
      </c>
      <c r="FV60" t="s">
        <v>24</v>
      </c>
      <c r="FW60" t="s">
        <v>24</v>
      </c>
      <c r="FX60" t="s">
        <v>24</v>
      </c>
      <c r="FY60" t="s">
        <v>24</v>
      </c>
      <c r="FZ60" t="s">
        <v>24</v>
      </c>
      <c r="GA60" t="s">
        <v>24</v>
      </c>
      <c r="GB60" t="s">
        <v>24</v>
      </c>
      <c r="GC60" t="s">
        <v>24</v>
      </c>
      <c r="GD60" t="s">
        <v>24</v>
      </c>
      <c r="GE60" t="s">
        <v>24</v>
      </c>
      <c r="GF60" t="s">
        <v>24</v>
      </c>
      <c r="GG60" t="s">
        <v>24</v>
      </c>
      <c r="GH60" t="s">
        <v>24</v>
      </c>
      <c r="GI60" t="s">
        <v>24</v>
      </c>
      <c r="GJ60" t="s">
        <v>24</v>
      </c>
      <c r="GK60" t="s">
        <v>24</v>
      </c>
      <c r="GL60" t="s">
        <v>24</v>
      </c>
      <c r="GM60" t="s">
        <v>24</v>
      </c>
      <c r="GN60" t="s">
        <v>24</v>
      </c>
      <c r="GO60" t="s">
        <v>24</v>
      </c>
      <c r="GP60" t="s">
        <v>24</v>
      </c>
      <c r="GQ60" t="s">
        <v>24</v>
      </c>
      <c r="GR60" t="s">
        <v>24</v>
      </c>
      <c r="GS60" t="s">
        <v>24</v>
      </c>
      <c r="GT60" t="s">
        <v>24</v>
      </c>
      <c r="GU60" t="s">
        <v>24</v>
      </c>
      <c r="GV60" t="s">
        <v>24</v>
      </c>
      <c r="GW60" t="s">
        <v>24</v>
      </c>
      <c r="GX60" t="s">
        <v>24</v>
      </c>
      <c r="GY60" t="s">
        <v>24</v>
      </c>
      <c r="GZ60" t="s">
        <v>24</v>
      </c>
      <c r="HA60" t="s">
        <v>24</v>
      </c>
      <c r="HB60" t="s">
        <v>24</v>
      </c>
      <c r="HC60" t="s">
        <v>24</v>
      </c>
      <c r="HD60" t="s">
        <v>24</v>
      </c>
      <c r="HE60" t="s">
        <v>24</v>
      </c>
      <c r="HF60" t="s">
        <v>24</v>
      </c>
      <c r="HG60" t="s">
        <v>24</v>
      </c>
      <c r="HH60" t="s">
        <v>24</v>
      </c>
      <c r="HI60" t="s">
        <v>24</v>
      </c>
      <c r="HJ60" t="s">
        <v>24</v>
      </c>
      <c r="HK60" t="s">
        <v>24</v>
      </c>
      <c r="HL60" t="s">
        <v>24</v>
      </c>
      <c r="HM60" t="s">
        <v>24</v>
      </c>
      <c r="HN60" t="s">
        <v>24</v>
      </c>
      <c r="HO60" t="s">
        <v>24</v>
      </c>
      <c r="HP60" t="s">
        <v>24</v>
      </c>
      <c r="HQ60" t="s">
        <v>24</v>
      </c>
      <c r="HR60" t="s">
        <v>24</v>
      </c>
      <c r="HS60" t="s">
        <v>24</v>
      </c>
      <c r="HT60" t="s">
        <v>24</v>
      </c>
      <c r="HU60" t="s">
        <v>24</v>
      </c>
      <c r="HV60" t="s">
        <v>24</v>
      </c>
      <c r="HW60" t="s">
        <v>24</v>
      </c>
      <c r="HX60" t="s">
        <v>24</v>
      </c>
      <c r="HY60" t="s">
        <v>24</v>
      </c>
      <c r="HZ60" t="s">
        <v>24</v>
      </c>
      <c r="IA60" t="s">
        <v>24</v>
      </c>
      <c r="IB60" t="s">
        <v>24</v>
      </c>
      <c r="IC60" t="s">
        <v>24</v>
      </c>
      <c r="ID60" t="s">
        <v>24</v>
      </c>
      <c r="IE60" t="s">
        <v>24</v>
      </c>
      <c r="IF60" t="s">
        <v>24</v>
      </c>
      <c r="IG60" t="s">
        <v>24</v>
      </c>
      <c r="IH60" t="s">
        <v>24</v>
      </c>
      <c r="II60" t="s">
        <v>24</v>
      </c>
      <c r="IJ60" t="s">
        <v>24</v>
      </c>
      <c r="IK60" t="s">
        <v>24</v>
      </c>
      <c r="IL60" t="s">
        <v>24</v>
      </c>
      <c r="IM60" t="s">
        <v>24</v>
      </c>
      <c r="IN60" t="s">
        <v>24</v>
      </c>
      <c r="IO60" t="s">
        <v>24</v>
      </c>
      <c r="IP60" t="s">
        <v>24</v>
      </c>
      <c r="IQ60" t="s">
        <v>24</v>
      </c>
      <c r="IR60" t="s">
        <v>24</v>
      </c>
      <c r="IS60" t="s">
        <v>24</v>
      </c>
      <c r="IT60" t="s">
        <v>24</v>
      </c>
      <c r="IU60" t="s">
        <v>24</v>
      </c>
      <c r="IV60" t="s">
        <v>24</v>
      </c>
    </row>
    <row r="61" spans="1:256" ht="12.75">
      <c r="A61" t="s">
        <v>26</v>
      </c>
      <c r="F61" t="s">
        <v>27</v>
      </c>
      <c r="G61">
        <v>1040</v>
      </c>
      <c r="H61">
        <v>1200</v>
      </c>
      <c r="I61">
        <v>1600</v>
      </c>
      <c r="J61">
        <v>2100</v>
      </c>
      <c r="K61">
        <v>2800</v>
      </c>
      <c r="AR61" t="s">
        <v>26</v>
      </c>
      <c r="AS61" t="s">
        <v>26</v>
      </c>
      <c r="AT61" t="s">
        <v>26</v>
      </c>
      <c r="AU61" t="s">
        <v>26</v>
      </c>
      <c r="AV61" t="s">
        <v>26</v>
      </c>
      <c r="AW61" t="s">
        <v>26</v>
      </c>
      <c r="AX61" t="s">
        <v>26</v>
      </c>
      <c r="AY61" t="s">
        <v>26</v>
      </c>
      <c r="AZ61" t="s">
        <v>26</v>
      </c>
      <c r="BA61" t="s">
        <v>26</v>
      </c>
      <c r="BB61" t="s">
        <v>26</v>
      </c>
      <c r="BC61" t="s">
        <v>26</v>
      </c>
      <c r="BD61" t="s">
        <v>26</v>
      </c>
      <c r="BE61" t="s">
        <v>26</v>
      </c>
      <c r="BF61" t="s">
        <v>26</v>
      </c>
      <c r="BG61" t="s">
        <v>26</v>
      </c>
      <c r="BH61" t="s">
        <v>26</v>
      </c>
      <c r="BI61" t="s">
        <v>26</v>
      </c>
      <c r="BJ61" t="s">
        <v>26</v>
      </c>
      <c r="BK61" t="s">
        <v>26</v>
      </c>
      <c r="BL61" t="s">
        <v>26</v>
      </c>
      <c r="BM61" t="s">
        <v>26</v>
      </c>
      <c r="BN61" t="s">
        <v>26</v>
      </c>
      <c r="BO61" t="s">
        <v>26</v>
      </c>
      <c r="BP61" t="s">
        <v>26</v>
      </c>
      <c r="BQ61" t="s">
        <v>26</v>
      </c>
      <c r="BR61" t="s">
        <v>26</v>
      </c>
      <c r="BS61" t="s">
        <v>26</v>
      </c>
      <c r="BT61" t="s">
        <v>26</v>
      </c>
      <c r="BU61" t="s">
        <v>26</v>
      </c>
      <c r="BV61" t="s">
        <v>26</v>
      </c>
      <c r="BW61" t="s">
        <v>26</v>
      </c>
      <c r="BX61" t="s">
        <v>26</v>
      </c>
      <c r="BY61" t="s">
        <v>26</v>
      </c>
      <c r="BZ61" t="s">
        <v>26</v>
      </c>
      <c r="CA61" t="s">
        <v>26</v>
      </c>
      <c r="CB61" t="s">
        <v>26</v>
      </c>
      <c r="CC61" t="s">
        <v>26</v>
      </c>
      <c r="CD61" t="s">
        <v>26</v>
      </c>
      <c r="CE61" t="s">
        <v>26</v>
      </c>
      <c r="CF61" t="s">
        <v>26</v>
      </c>
      <c r="CG61" t="s">
        <v>26</v>
      </c>
      <c r="CH61" t="s">
        <v>26</v>
      </c>
      <c r="CI61" t="s">
        <v>26</v>
      </c>
      <c r="CJ61" t="s">
        <v>26</v>
      </c>
      <c r="CK61" t="s">
        <v>26</v>
      </c>
      <c r="CL61" t="s">
        <v>26</v>
      </c>
      <c r="CM61" t="s">
        <v>26</v>
      </c>
      <c r="CN61" t="s">
        <v>26</v>
      </c>
      <c r="CO61" t="s">
        <v>26</v>
      </c>
      <c r="CP61" t="s">
        <v>26</v>
      </c>
      <c r="CQ61" t="s">
        <v>26</v>
      </c>
      <c r="CR61" t="s">
        <v>26</v>
      </c>
      <c r="CS61" t="s">
        <v>26</v>
      </c>
      <c r="CT61" t="s">
        <v>26</v>
      </c>
      <c r="CU61" t="s">
        <v>26</v>
      </c>
      <c r="CV61" t="s">
        <v>26</v>
      </c>
      <c r="CW61" t="s">
        <v>26</v>
      </c>
      <c r="CX61" t="s">
        <v>26</v>
      </c>
      <c r="CY61" t="s">
        <v>26</v>
      </c>
      <c r="CZ61" t="s">
        <v>26</v>
      </c>
      <c r="DA61" t="s">
        <v>26</v>
      </c>
      <c r="DB61" t="s">
        <v>26</v>
      </c>
      <c r="DC61" t="s">
        <v>26</v>
      </c>
      <c r="DD61" t="s">
        <v>26</v>
      </c>
      <c r="DE61" t="s">
        <v>26</v>
      </c>
      <c r="DF61" t="s">
        <v>26</v>
      </c>
      <c r="DG61" t="s">
        <v>26</v>
      </c>
      <c r="DH61" t="s">
        <v>26</v>
      </c>
      <c r="DI61" t="s">
        <v>26</v>
      </c>
      <c r="DJ61" t="s">
        <v>26</v>
      </c>
      <c r="DK61" t="s">
        <v>26</v>
      </c>
      <c r="DL61" t="s">
        <v>26</v>
      </c>
      <c r="DM61" t="s">
        <v>26</v>
      </c>
      <c r="DN61" t="s">
        <v>26</v>
      </c>
      <c r="DO61" t="s">
        <v>26</v>
      </c>
      <c r="DP61" t="s">
        <v>26</v>
      </c>
      <c r="DQ61" t="s">
        <v>26</v>
      </c>
      <c r="DR61" t="s">
        <v>26</v>
      </c>
      <c r="DS61" t="s">
        <v>26</v>
      </c>
      <c r="DT61" t="s">
        <v>26</v>
      </c>
      <c r="DU61" t="s">
        <v>26</v>
      </c>
      <c r="DV61" t="s">
        <v>26</v>
      </c>
      <c r="DW61" t="s">
        <v>26</v>
      </c>
      <c r="DX61" t="s">
        <v>26</v>
      </c>
      <c r="DY61" t="s">
        <v>26</v>
      </c>
      <c r="DZ61" t="s">
        <v>26</v>
      </c>
      <c r="EA61" t="s">
        <v>26</v>
      </c>
      <c r="EB61" t="s">
        <v>26</v>
      </c>
      <c r="EC61" t="s">
        <v>26</v>
      </c>
      <c r="ED61" t="s">
        <v>26</v>
      </c>
      <c r="EE61" t="s">
        <v>26</v>
      </c>
      <c r="EF61" t="s">
        <v>26</v>
      </c>
      <c r="EG61" t="s">
        <v>26</v>
      </c>
      <c r="EH61" t="s">
        <v>26</v>
      </c>
      <c r="EI61" t="s">
        <v>26</v>
      </c>
      <c r="EJ61" t="s">
        <v>26</v>
      </c>
      <c r="EK61" t="s">
        <v>26</v>
      </c>
      <c r="EL61" t="s">
        <v>26</v>
      </c>
      <c r="EM61" t="s">
        <v>26</v>
      </c>
      <c r="EN61" t="s">
        <v>26</v>
      </c>
      <c r="EO61" t="s">
        <v>26</v>
      </c>
      <c r="EP61" t="s">
        <v>26</v>
      </c>
      <c r="EQ61" t="s">
        <v>26</v>
      </c>
      <c r="ER61" t="s">
        <v>26</v>
      </c>
      <c r="ES61" t="s">
        <v>26</v>
      </c>
      <c r="ET61" t="s">
        <v>26</v>
      </c>
      <c r="EU61" t="s">
        <v>26</v>
      </c>
      <c r="EV61" t="s">
        <v>26</v>
      </c>
      <c r="EW61" t="s">
        <v>26</v>
      </c>
      <c r="EX61" t="s">
        <v>26</v>
      </c>
      <c r="EY61" t="s">
        <v>26</v>
      </c>
      <c r="EZ61" t="s">
        <v>26</v>
      </c>
      <c r="FA61" t="s">
        <v>26</v>
      </c>
      <c r="FB61" t="s">
        <v>26</v>
      </c>
      <c r="FC61" t="s">
        <v>26</v>
      </c>
      <c r="FD61" t="s">
        <v>26</v>
      </c>
      <c r="FE61" t="s">
        <v>26</v>
      </c>
      <c r="FF61" t="s">
        <v>26</v>
      </c>
      <c r="FG61" t="s">
        <v>26</v>
      </c>
      <c r="FH61" t="s">
        <v>26</v>
      </c>
      <c r="FI61" t="s">
        <v>26</v>
      </c>
      <c r="FJ61" t="s">
        <v>26</v>
      </c>
      <c r="FK61" t="s">
        <v>26</v>
      </c>
      <c r="FL61" t="s">
        <v>26</v>
      </c>
      <c r="FM61" t="s">
        <v>26</v>
      </c>
      <c r="FN61" t="s">
        <v>26</v>
      </c>
      <c r="FO61" t="s">
        <v>26</v>
      </c>
      <c r="FP61" t="s">
        <v>26</v>
      </c>
      <c r="FQ61" t="s">
        <v>26</v>
      </c>
      <c r="FR61" t="s">
        <v>26</v>
      </c>
      <c r="FS61" t="s">
        <v>26</v>
      </c>
      <c r="FT61" t="s">
        <v>26</v>
      </c>
      <c r="FU61" t="s">
        <v>26</v>
      </c>
      <c r="FV61" t="s">
        <v>26</v>
      </c>
      <c r="FW61" t="s">
        <v>26</v>
      </c>
      <c r="FX61" t="s">
        <v>26</v>
      </c>
      <c r="FY61" t="s">
        <v>26</v>
      </c>
      <c r="FZ61" t="s">
        <v>26</v>
      </c>
      <c r="GA61" t="s">
        <v>26</v>
      </c>
      <c r="GB61" t="s">
        <v>26</v>
      </c>
      <c r="GC61" t="s">
        <v>26</v>
      </c>
      <c r="GD61" t="s">
        <v>26</v>
      </c>
      <c r="GE61" t="s">
        <v>26</v>
      </c>
      <c r="GF61" t="s">
        <v>26</v>
      </c>
      <c r="GG61" t="s">
        <v>26</v>
      </c>
      <c r="GH61" t="s">
        <v>26</v>
      </c>
      <c r="GI61" t="s">
        <v>26</v>
      </c>
      <c r="GJ61" t="s">
        <v>26</v>
      </c>
      <c r="GK61" t="s">
        <v>26</v>
      </c>
      <c r="GL61" t="s">
        <v>26</v>
      </c>
      <c r="GM61" t="s">
        <v>26</v>
      </c>
      <c r="GN61" t="s">
        <v>26</v>
      </c>
      <c r="GO61" t="s">
        <v>26</v>
      </c>
      <c r="GP61" t="s">
        <v>26</v>
      </c>
      <c r="GQ61" t="s">
        <v>26</v>
      </c>
      <c r="GR61" t="s">
        <v>26</v>
      </c>
      <c r="GS61" t="s">
        <v>26</v>
      </c>
      <c r="GT61" t="s">
        <v>26</v>
      </c>
      <c r="GU61" t="s">
        <v>26</v>
      </c>
      <c r="GV61" t="s">
        <v>26</v>
      </c>
      <c r="GW61" t="s">
        <v>26</v>
      </c>
      <c r="GX61" t="s">
        <v>26</v>
      </c>
      <c r="GY61" t="s">
        <v>26</v>
      </c>
      <c r="GZ61" t="s">
        <v>26</v>
      </c>
      <c r="HA61" t="s">
        <v>26</v>
      </c>
      <c r="HB61" t="s">
        <v>26</v>
      </c>
      <c r="HC61" t="s">
        <v>26</v>
      </c>
      <c r="HD61" t="s">
        <v>26</v>
      </c>
      <c r="HE61" t="s">
        <v>26</v>
      </c>
      <c r="HF61" t="s">
        <v>26</v>
      </c>
      <c r="HG61" t="s">
        <v>26</v>
      </c>
      <c r="HH61" t="s">
        <v>26</v>
      </c>
      <c r="HI61" t="s">
        <v>26</v>
      </c>
      <c r="HJ61" t="s">
        <v>26</v>
      </c>
      <c r="HK61" t="s">
        <v>26</v>
      </c>
      <c r="HL61" t="s">
        <v>26</v>
      </c>
      <c r="HM61" t="s">
        <v>26</v>
      </c>
      <c r="HN61" t="s">
        <v>26</v>
      </c>
      <c r="HO61" t="s">
        <v>26</v>
      </c>
      <c r="HP61" t="s">
        <v>26</v>
      </c>
      <c r="HQ61" t="s">
        <v>26</v>
      </c>
      <c r="HR61" t="s">
        <v>26</v>
      </c>
      <c r="HS61" t="s">
        <v>26</v>
      </c>
      <c r="HT61" t="s">
        <v>26</v>
      </c>
      <c r="HU61" t="s">
        <v>26</v>
      </c>
      <c r="HV61" t="s">
        <v>26</v>
      </c>
      <c r="HW61" t="s">
        <v>26</v>
      </c>
      <c r="HX61" t="s">
        <v>26</v>
      </c>
      <c r="HY61" t="s">
        <v>26</v>
      </c>
      <c r="HZ61" t="s">
        <v>26</v>
      </c>
      <c r="IA61" t="s">
        <v>26</v>
      </c>
      <c r="IB61" t="s">
        <v>26</v>
      </c>
      <c r="IC61" t="s">
        <v>26</v>
      </c>
      <c r="ID61" t="s">
        <v>26</v>
      </c>
      <c r="IE61" t="s">
        <v>26</v>
      </c>
      <c r="IF61" t="s">
        <v>26</v>
      </c>
      <c r="IG61" t="s">
        <v>26</v>
      </c>
      <c r="IH61" t="s">
        <v>26</v>
      </c>
      <c r="II61" t="s">
        <v>26</v>
      </c>
      <c r="IJ61" t="s">
        <v>26</v>
      </c>
      <c r="IK61" t="s">
        <v>26</v>
      </c>
      <c r="IL61" t="s">
        <v>26</v>
      </c>
      <c r="IM61" t="s">
        <v>26</v>
      </c>
      <c r="IN61" t="s">
        <v>26</v>
      </c>
      <c r="IO61" t="s">
        <v>26</v>
      </c>
      <c r="IP61" t="s">
        <v>26</v>
      </c>
      <c r="IQ61" t="s">
        <v>26</v>
      </c>
      <c r="IR61" t="s">
        <v>26</v>
      </c>
      <c r="IS61" t="s">
        <v>26</v>
      </c>
      <c r="IT61" t="s">
        <v>26</v>
      </c>
      <c r="IU61" t="s">
        <v>26</v>
      </c>
      <c r="IV61" t="s">
        <v>26</v>
      </c>
    </row>
    <row r="63" spans="1:11" ht="12.75">
      <c r="A63" t="s">
        <v>28</v>
      </c>
      <c r="B63">
        <v>951</v>
      </c>
      <c r="C63" t="s">
        <v>52</v>
      </c>
      <c r="D63">
        <v>4409902</v>
      </c>
      <c r="E63" t="s">
        <v>67</v>
      </c>
      <c r="F63">
        <v>225</v>
      </c>
      <c r="G63">
        <f>G64+G65+G66</f>
        <v>105</v>
      </c>
      <c r="H63">
        <f>H64+H65+H66</f>
        <v>105</v>
      </c>
      <c r="I63">
        <f>I64+I65+I66</f>
        <v>275</v>
      </c>
      <c r="J63">
        <f>J64+J65+J66</f>
        <v>240</v>
      </c>
      <c r="K63">
        <f>K64+K65+K66</f>
        <v>300</v>
      </c>
    </row>
    <row r="64" spans="1:11" ht="12.75">
      <c r="A64" t="s">
        <v>30</v>
      </c>
      <c r="F64" t="s">
        <v>31</v>
      </c>
      <c r="G64">
        <v>50</v>
      </c>
      <c r="H64">
        <v>50</v>
      </c>
      <c r="I64">
        <v>75</v>
      </c>
      <c r="J64">
        <v>90</v>
      </c>
      <c r="K64">
        <v>120</v>
      </c>
    </row>
    <row r="65" spans="1:13" ht="12.75">
      <c r="A65" t="s">
        <v>32</v>
      </c>
      <c r="F65" t="s">
        <v>33</v>
      </c>
      <c r="G65">
        <v>55</v>
      </c>
      <c r="H65">
        <v>55</v>
      </c>
      <c r="I65">
        <v>200</v>
      </c>
      <c r="J65">
        <v>150</v>
      </c>
      <c r="K65">
        <v>180</v>
      </c>
      <c r="M65" t="s">
        <v>70</v>
      </c>
    </row>
    <row r="67" spans="1:11" ht="12.75">
      <c r="A67" t="s">
        <v>34</v>
      </c>
      <c r="B67">
        <v>951</v>
      </c>
      <c r="C67" t="s">
        <v>52</v>
      </c>
      <c r="D67">
        <v>4409902</v>
      </c>
      <c r="E67" t="s">
        <v>67</v>
      </c>
      <c r="F67">
        <v>226</v>
      </c>
      <c r="G67">
        <f>G68+G69+G70</f>
        <v>73</v>
      </c>
      <c r="H67">
        <f>H68+H69+H70</f>
        <v>73</v>
      </c>
      <c r="I67">
        <f>I68+I69+I70</f>
        <v>160</v>
      </c>
      <c r="J67">
        <f>J68+J69+J70</f>
        <v>185</v>
      </c>
      <c r="K67">
        <f>K68+K69+K70</f>
        <v>222</v>
      </c>
    </row>
    <row r="68" spans="1:11" ht="12.75">
      <c r="A68" t="s">
        <v>37</v>
      </c>
      <c r="F68" t="s">
        <v>38</v>
      </c>
      <c r="G68">
        <v>50</v>
      </c>
      <c r="H68">
        <v>50</v>
      </c>
      <c r="I68">
        <v>130</v>
      </c>
      <c r="J68">
        <v>150</v>
      </c>
      <c r="K68">
        <v>180</v>
      </c>
    </row>
    <row r="69" spans="1:11" ht="12.75">
      <c r="A69" t="s">
        <v>71</v>
      </c>
      <c r="F69" t="s">
        <v>72</v>
      </c>
      <c r="G69">
        <v>3</v>
      </c>
      <c r="H69">
        <v>3</v>
      </c>
      <c r="I69">
        <v>5</v>
      </c>
      <c r="J69">
        <v>5</v>
      </c>
      <c r="K69">
        <v>7</v>
      </c>
    </row>
    <row r="70" spans="1:11" ht="12.75">
      <c r="A70" t="s">
        <v>39</v>
      </c>
      <c r="F70" t="s">
        <v>40</v>
      </c>
      <c r="G70">
        <v>20</v>
      </c>
      <c r="H70">
        <v>20</v>
      </c>
      <c r="I70">
        <v>25</v>
      </c>
      <c r="J70">
        <v>30</v>
      </c>
      <c r="K70">
        <v>35</v>
      </c>
    </row>
    <row r="71" spans="1:11" ht="12.75">
      <c r="A71" t="s">
        <v>73</v>
      </c>
      <c r="B71">
        <v>951</v>
      </c>
      <c r="C71" t="s">
        <v>52</v>
      </c>
      <c r="D71">
        <v>4409902</v>
      </c>
      <c r="E71" t="s">
        <v>67</v>
      </c>
      <c r="F71">
        <v>290</v>
      </c>
      <c r="G71">
        <f>G72+G73+G74</f>
        <v>90</v>
      </c>
      <c r="H71">
        <f>H72+H73+H74</f>
        <v>90</v>
      </c>
      <c r="I71">
        <f>I72+I73+I74</f>
        <v>100</v>
      </c>
      <c r="J71">
        <f>J72+J73+J74</f>
        <v>120</v>
      </c>
      <c r="K71">
        <f>K72+K73+K74</f>
        <v>140</v>
      </c>
    </row>
    <row r="72" spans="1:6" ht="12.75">
      <c r="A72" t="s">
        <v>74</v>
      </c>
      <c r="F72" t="s">
        <v>75</v>
      </c>
    </row>
    <row r="73" spans="1:11" ht="12.75">
      <c r="A73" t="s">
        <v>76</v>
      </c>
      <c r="F73" t="s">
        <v>77</v>
      </c>
      <c r="G73">
        <v>90</v>
      </c>
      <c r="H73">
        <v>90</v>
      </c>
      <c r="I73">
        <v>100</v>
      </c>
      <c r="J73">
        <v>120</v>
      </c>
      <c r="K73">
        <v>140</v>
      </c>
    </row>
    <row r="74" ht="12.75">
      <c r="A74" t="s">
        <v>78</v>
      </c>
    </row>
    <row r="75" spans="1:11" ht="12.75">
      <c r="A75" t="s">
        <v>79</v>
      </c>
      <c r="B75">
        <v>951</v>
      </c>
      <c r="C75" t="s">
        <v>52</v>
      </c>
      <c r="D75">
        <v>4409902</v>
      </c>
      <c r="E75" t="s">
        <v>80</v>
      </c>
      <c r="F75">
        <v>310</v>
      </c>
      <c r="G75">
        <f>G76+G77</f>
        <v>850</v>
      </c>
      <c r="H75">
        <f>H76+H77</f>
        <v>850</v>
      </c>
      <c r="I75">
        <f>I76+I77</f>
        <v>1400</v>
      </c>
      <c r="J75">
        <f>J76+J77</f>
        <v>1200</v>
      </c>
      <c r="K75">
        <f>K76+K77</f>
        <v>1500</v>
      </c>
    </row>
    <row r="76" spans="1:11" ht="12.75">
      <c r="A76" t="s">
        <v>81</v>
      </c>
      <c r="F76" t="s">
        <v>82</v>
      </c>
      <c r="G76">
        <v>850</v>
      </c>
      <c r="H76">
        <v>850</v>
      </c>
      <c r="I76">
        <v>1400</v>
      </c>
      <c r="J76">
        <v>1200</v>
      </c>
      <c r="K76">
        <v>1500</v>
      </c>
    </row>
    <row r="78" spans="1:11" ht="12.75">
      <c r="A78" t="s">
        <v>61</v>
      </c>
      <c r="B78">
        <v>951</v>
      </c>
      <c r="C78" t="s">
        <v>52</v>
      </c>
      <c r="D78">
        <v>4409902</v>
      </c>
      <c r="E78" t="s">
        <v>80</v>
      </c>
      <c r="F78">
        <v>340</v>
      </c>
      <c r="G78">
        <f>G79+G80+G81</f>
        <v>100</v>
      </c>
      <c r="H78">
        <f>H79+H80+H81</f>
        <v>100</v>
      </c>
      <c r="I78">
        <f>I79+I80+I81</f>
        <v>100</v>
      </c>
      <c r="J78">
        <f>J79+J80+J81</f>
        <v>120</v>
      </c>
      <c r="K78">
        <f>K79+K80+K81</f>
        <v>145</v>
      </c>
    </row>
    <row r="79" spans="1:11" ht="12.75">
      <c r="A79" t="s">
        <v>83</v>
      </c>
      <c r="F79" t="s">
        <v>84</v>
      </c>
      <c r="G79">
        <v>60</v>
      </c>
      <c r="H79">
        <v>60</v>
      </c>
      <c r="I79">
        <v>60</v>
      </c>
      <c r="J79">
        <v>70</v>
      </c>
      <c r="K79">
        <v>85</v>
      </c>
    </row>
    <row r="80" spans="1:11" ht="12.75">
      <c r="A80" t="s">
        <v>85</v>
      </c>
      <c r="F80" t="s">
        <v>86</v>
      </c>
      <c r="G80">
        <v>40</v>
      </c>
      <c r="H80">
        <v>40</v>
      </c>
      <c r="I80">
        <v>40</v>
      </c>
      <c r="J80">
        <v>50</v>
      </c>
      <c r="K80">
        <v>60</v>
      </c>
    </row>
    <row r="81" spans="1:6" ht="12.75">
      <c r="A81" t="s">
        <v>87</v>
      </c>
      <c r="F81" t="s">
        <v>88</v>
      </c>
    </row>
    <row r="82" spans="2:11" ht="12.75">
      <c r="B82" t="s">
        <v>3</v>
      </c>
      <c r="C82" t="s">
        <v>4</v>
      </c>
      <c r="D82" t="s">
        <v>5</v>
      </c>
      <c r="E82" t="s">
        <v>6</v>
      </c>
      <c r="F82" t="s">
        <v>41</v>
      </c>
      <c r="G82" t="s">
        <v>42</v>
      </c>
      <c r="H82" t="s">
        <v>43</v>
      </c>
      <c r="I82" t="s">
        <v>44</v>
      </c>
      <c r="J82" t="s">
        <v>45</v>
      </c>
      <c r="K82" t="s">
        <v>46</v>
      </c>
    </row>
    <row r="83" spans="1:11" ht="12.75">
      <c r="A83" t="s">
        <v>89</v>
      </c>
      <c r="B83">
        <v>951</v>
      </c>
      <c r="C83" t="s">
        <v>90</v>
      </c>
      <c r="D83">
        <v>4420000</v>
      </c>
      <c r="E83" t="s">
        <v>50</v>
      </c>
      <c r="F83" t="s">
        <v>50</v>
      </c>
      <c r="G83">
        <f aca="true" t="shared" si="0" ref="G83:K84">G84</f>
        <v>6710.2</v>
      </c>
      <c r="H83">
        <f t="shared" si="0"/>
        <v>7851.368</v>
      </c>
      <c r="I83">
        <f t="shared" si="0"/>
        <v>0</v>
      </c>
      <c r="J83">
        <f t="shared" si="0"/>
        <v>10755.2</v>
      </c>
      <c r="K83">
        <f t="shared" si="0"/>
        <v>12377.2</v>
      </c>
    </row>
    <row r="84" spans="1:11" ht="12.75">
      <c r="A84" t="s">
        <v>91</v>
      </c>
      <c r="B84">
        <v>951</v>
      </c>
      <c r="C84" t="s">
        <v>90</v>
      </c>
      <c r="D84">
        <v>4429900</v>
      </c>
      <c r="E84" t="s">
        <v>50</v>
      </c>
      <c r="F84" t="s">
        <v>50</v>
      </c>
      <c r="G84">
        <f t="shared" si="0"/>
        <v>6710.2</v>
      </c>
      <c r="H84">
        <f t="shared" si="0"/>
        <v>7851.368</v>
      </c>
      <c r="I84">
        <f t="shared" si="0"/>
        <v>0</v>
      </c>
      <c r="J84">
        <f t="shared" si="0"/>
        <v>10755.2</v>
      </c>
      <c r="K84">
        <f t="shared" si="0"/>
        <v>12377.2</v>
      </c>
    </row>
    <row r="85" spans="1:11" ht="12.75">
      <c r="A85" t="s">
        <v>57</v>
      </c>
      <c r="B85">
        <v>951</v>
      </c>
      <c r="C85" t="s">
        <v>52</v>
      </c>
      <c r="D85" t="s">
        <v>92</v>
      </c>
      <c r="E85" t="s">
        <v>50</v>
      </c>
      <c r="F85" t="s">
        <v>58</v>
      </c>
      <c r="G85">
        <f>G86+G91+G92+G99+G103+G106+G109+G111</f>
        <v>6710.2</v>
      </c>
      <c r="H85">
        <f>H86+H91+H92+H99+H103+H106+H109+H111</f>
        <v>7851.368</v>
      </c>
      <c r="J85">
        <f>J86+J91+J92+J99+J103+J106+J109+J111</f>
        <v>10755.2</v>
      </c>
      <c r="K85">
        <f>K86+K91+K92+K99+K103+K106+K109+K111</f>
        <v>12377.2</v>
      </c>
    </row>
    <row r="86" spans="1:11" ht="12.75">
      <c r="A86" t="s">
        <v>59</v>
      </c>
      <c r="B86">
        <v>951</v>
      </c>
      <c r="C86" t="s">
        <v>52</v>
      </c>
      <c r="D86">
        <v>4429900</v>
      </c>
      <c r="E86" t="s">
        <v>93</v>
      </c>
      <c r="F86">
        <v>210</v>
      </c>
      <c r="G86">
        <f>G87+G88+G90</f>
        <v>6125.2</v>
      </c>
      <c r="H86">
        <f>H87+H88+H90</f>
        <v>7266.368</v>
      </c>
      <c r="I86">
        <f>I87+I88+I90</f>
        <v>8048.2</v>
      </c>
      <c r="J86">
        <f>J87+J88+J90</f>
        <v>9400.2</v>
      </c>
      <c r="K86">
        <f>K87+K88+K90</f>
        <v>10772.2</v>
      </c>
    </row>
    <row r="87" spans="1:11" ht="12.75">
      <c r="A87" t="s">
        <v>60</v>
      </c>
      <c r="B87">
        <v>951</v>
      </c>
      <c r="C87" t="s">
        <v>52</v>
      </c>
      <c r="D87">
        <v>4429900</v>
      </c>
      <c r="E87" t="s">
        <v>93</v>
      </c>
      <c r="F87">
        <v>211</v>
      </c>
      <c r="G87">
        <v>4600</v>
      </c>
      <c r="H87">
        <v>5364</v>
      </c>
      <c r="I87">
        <v>6100</v>
      </c>
      <c r="J87">
        <v>7100</v>
      </c>
      <c r="K87">
        <v>8100</v>
      </c>
    </row>
    <row r="88" spans="1:11" ht="12.75">
      <c r="A88" t="s">
        <v>66</v>
      </c>
      <c r="B88">
        <v>951</v>
      </c>
      <c r="C88" t="s">
        <v>52</v>
      </c>
      <c r="D88">
        <v>4429900</v>
      </c>
      <c r="E88" t="s">
        <v>93</v>
      </c>
      <c r="F88">
        <v>212</v>
      </c>
      <c r="G88">
        <f>G89</f>
        <v>320</v>
      </c>
      <c r="H88">
        <f>H89</f>
        <v>497</v>
      </c>
      <c r="I88">
        <f>I89</f>
        <v>350</v>
      </c>
      <c r="J88">
        <f>J89</f>
        <v>440</v>
      </c>
      <c r="K88">
        <f>K89</f>
        <v>550</v>
      </c>
    </row>
    <row r="89" spans="1:11" ht="12.75">
      <c r="A89" t="s">
        <v>94</v>
      </c>
      <c r="F89" t="s">
        <v>68</v>
      </c>
      <c r="G89">
        <v>320</v>
      </c>
      <c r="H89">
        <v>497</v>
      </c>
      <c r="I89">
        <v>350</v>
      </c>
      <c r="J89">
        <v>440</v>
      </c>
      <c r="K89">
        <v>550</v>
      </c>
    </row>
    <row r="90" spans="1:11" ht="12.75">
      <c r="A90" t="s">
        <v>15</v>
      </c>
      <c r="B90">
        <v>951</v>
      </c>
      <c r="C90" t="s">
        <v>52</v>
      </c>
      <c r="D90">
        <v>4429900</v>
      </c>
      <c r="E90" t="s">
        <v>93</v>
      </c>
      <c r="F90">
        <v>213</v>
      </c>
      <c r="G90">
        <f>G87*26.2/100</f>
        <v>1205.2</v>
      </c>
      <c r="H90">
        <f>H87*26.2/100</f>
        <v>1405.368</v>
      </c>
      <c r="I90">
        <f>I87*26.2/100</f>
        <v>1598.2</v>
      </c>
      <c r="J90">
        <f>J87*26.2/100</f>
        <v>1860.2</v>
      </c>
      <c r="K90">
        <f>K87*26.2/100</f>
        <v>2122.2</v>
      </c>
    </row>
    <row r="91" spans="1:11" ht="12.75">
      <c r="A91" t="s">
        <v>16</v>
      </c>
      <c r="B91">
        <v>951</v>
      </c>
      <c r="C91" t="s">
        <v>52</v>
      </c>
      <c r="D91">
        <v>4429900</v>
      </c>
      <c r="E91" t="s">
        <v>93</v>
      </c>
      <c r="F91">
        <v>221</v>
      </c>
      <c r="G91">
        <v>30</v>
      </c>
      <c r="H91">
        <v>30</v>
      </c>
      <c r="I91">
        <v>40</v>
      </c>
      <c r="J91">
        <v>50</v>
      </c>
      <c r="K91">
        <v>60</v>
      </c>
    </row>
    <row r="92" spans="1:11" ht="12.75">
      <c r="A92" t="s">
        <v>17</v>
      </c>
      <c r="B92">
        <v>951</v>
      </c>
      <c r="C92" t="s">
        <v>52</v>
      </c>
      <c r="D92">
        <v>4429900</v>
      </c>
      <c r="E92" t="s">
        <v>93</v>
      </c>
      <c r="F92">
        <v>223</v>
      </c>
      <c r="G92">
        <f>G93+G94+G95+G96+G97</f>
        <v>110</v>
      </c>
      <c r="H92">
        <f>H93+H94+H95+H96+H97</f>
        <v>110</v>
      </c>
      <c r="I92">
        <f>I93+I94+I95+I96+I97</f>
        <v>130</v>
      </c>
      <c r="J92">
        <f>J93+J94+J95+J96+J97</f>
        <v>150</v>
      </c>
      <c r="K92">
        <f>K93+K94+K95+K96+K97</f>
        <v>170</v>
      </c>
    </row>
    <row r="93" spans="1:11" ht="12.75">
      <c r="A93" t="s">
        <v>18</v>
      </c>
      <c r="F93" t="s">
        <v>19</v>
      </c>
      <c r="G93">
        <v>20</v>
      </c>
      <c r="H93">
        <v>20</v>
      </c>
      <c r="I93">
        <v>25</v>
      </c>
      <c r="J93">
        <v>30</v>
      </c>
      <c r="K93">
        <v>35</v>
      </c>
    </row>
    <row r="94" spans="1:11" ht="12.75">
      <c r="A94" t="s">
        <v>20</v>
      </c>
      <c r="F94" t="s">
        <v>21</v>
      </c>
      <c r="G94">
        <v>35</v>
      </c>
      <c r="H94">
        <v>35</v>
      </c>
      <c r="I94">
        <v>40</v>
      </c>
      <c r="J94">
        <v>45</v>
      </c>
      <c r="K94">
        <v>50</v>
      </c>
    </row>
    <row r="95" spans="1:11" ht="12.75">
      <c r="A95" t="s">
        <v>22</v>
      </c>
      <c r="F95" t="s">
        <v>23</v>
      </c>
      <c r="G95">
        <v>10</v>
      </c>
      <c r="H95">
        <v>10</v>
      </c>
      <c r="I95">
        <v>15</v>
      </c>
      <c r="J95">
        <v>20</v>
      </c>
      <c r="K95">
        <v>25</v>
      </c>
    </row>
    <row r="96" spans="1:6" ht="12.75">
      <c r="A96" t="s">
        <v>24</v>
      </c>
      <c r="F96" t="s">
        <v>25</v>
      </c>
    </row>
    <row r="97" spans="1:11" ht="12.75">
      <c r="A97" t="s">
        <v>26</v>
      </c>
      <c r="F97" t="s">
        <v>27</v>
      </c>
      <c r="G97">
        <v>45</v>
      </c>
      <c r="H97">
        <v>45</v>
      </c>
      <c r="I97">
        <v>50</v>
      </c>
      <c r="J97">
        <v>55</v>
      </c>
      <c r="K97">
        <v>60</v>
      </c>
    </row>
    <row r="99" spans="1:11" ht="12.75">
      <c r="A99" t="s">
        <v>28</v>
      </c>
      <c r="B99">
        <v>951</v>
      </c>
      <c r="C99" t="s">
        <v>52</v>
      </c>
      <c r="D99">
        <v>4429900</v>
      </c>
      <c r="E99" t="s">
        <v>10</v>
      </c>
      <c r="F99">
        <v>225</v>
      </c>
      <c r="G99">
        <f>G100+G101</f>
        <v>35</v>
      </c>
      <c r="H99">
        <f>H100+H101</f>
        <v>35</v>
      </c>
      <c r="I99">
        <f>I100+I101</f>
        <v>525</v>
      </c>
      <c r="J99">
        <f>J100+J101</f>
        <v>285</v>
      </c>
      <c r="K99">
        <f>K100+K101</f>
        <v>350</v>
      </c>
    </row>
    <row r="100" spans="1:11" ht="12.75">
      <c r="A100" t="s">
        <v>30</v>
      </c>
      <c r="F100" t="s">
        <v>31</v>
      </c>
      <c r="G100">
        <v>15</v>
      </c>
      <c r="H100">
        <v>15</v>
      </c>
      <c r="I100">
        <v>25</v>
      </c>
      <c r="J100">
        <v>35</v>
      </c>
      <c r="K100">
        <v>50</v>
      </c>
    </row>
    <row r="101" spans="1:11" ht="12.75">
      <c r="A101" t="s">
        <v>32</v>
      </c>
      <c r="F101" t="s">
        <v>33</v>
      </c>
      <c r="G101">
        <v>20</v>
      </c>
      <c r="H101">
        <v>20</v>
      </c>
      <c r="I101">
        <v>500</v>
      </c>
      <c r="J101">
        <v>250</v>
      </c>
      <c r="K101">
        <v>300</v>
      </c>
    </row>
    <row r="102" ht="12.75">
      <c r="K102" t="s">
        <v>70</v>
      </c>
    </row>
    <row r="103" spans="1:11" ht="12.75">
      <c r="A103" t="s">
        <v>34</v>
      </c>
      <c r="B103">
        <v>951</v>
      </c>
      <c r="C103" t="s">
        <v>52</v>
      </c>
      <c r="D103">
        <v>4429900</v>
      </c>
      <c r="E103" t="s">
        <v>29</v>
      </c>
      <c r="F103">
        <v>226</v>
      </c>
      <c r="G103">
        <f>G104+G105</f>
        <v>140</v>
      </c>
      <c r="H103">
        <f>H104+H105</f>
        <v>140</v>
      </c>
      <c r="I103">
        <f>I104+I105</f>
        <v>175</v>
      </c>
      <c r="J103">
        <f>J104+J105</f>
        <v>200</v>
      </c>
      <c r="K103">
        <f>K104+K105</f>
        <v>225</v>
      </c>
    </row>
    <row r="104" spans="1:11" ht="12.75">
      <c r="A104" t="s">
        <v>95</v>
      </c>
      <c r="F104" t="s">
        <v>96</v>
      </c>
      <c r="G104">
        <v>10</v>
      </c>
      <c r="H104">
        <v>10</v>
      </c>
      <c r="I104">
        <v>15</v>
      </c>
      <c r="J104">
        <v>20</v>
      </c>
      <c r="K104">
        <v>25</v>
      </c>
    </row>
    <row r="105" spans="1:11" ht="12.75">
      <c r="A105" t="s">
        <v>39</v>
      </c>
      <c r="F105" t="s">
        <v>40</v>
      </c>
      <c r="G105">
        <v>130</v>
      </c>
      <c r="H105">
        <v>130</v>
      </c>
      <c r="I105">
        <v>160</v>
      </c>
      <c r="J105">
        <v>180</v>
      </c>
      <c r="K105">
        <v>200</v>
      </c>
    </row>
    <row r="106" spans="1:11" ht="12.75">
      <c r="A106" t="s">
        <v>73</v>
      </c>
      <c r="B106">
        <v>951</v>
      </c>
      <c r="C106" t="s">
        <v>52</v>
      </c>
      <c r="D106">
        <v>4429900</v>
      </c>
      <c r="E106" t="s">
        <v>29</v>
      </c>
      <c r="F106">
        <v>290</v>
      </c>
      <c r="G106">
        <f>G107+G108</f>
        <v>50</v>
      </c>
      <c r="H106">
        <f>H107+H108</f>
        <v>50</v>
      </c>
      <c r="I106">
        <f>I107+I108</f>
        <v>75</v>
      </c>
      <c r="J106">
        <f>J107+J108</f>
        <v>80</v>
      </c>
      <c r="K106">
        <f>K107+K108</f>
        <v>100</v>
      </c>
    </row>
    <row r="107" spans="1:11" ht="12.75">
      <c r="A107" t="s">
        <v>76</v>
      </c>
      <c r="F107" t="s">
        <v>77</v>
      </c>
      <c r="G107">
        <v>50</v>
      </c>
      <c r="H107">
        <v>50</v>
      </c>
      <c r="I107">
        <v>75</v>
      </c>
      <c r="J107">
        <v>80</v>
      </c>
      <c r="K107">
        <v>100</v>
      </c>
    </row>
    <row r="109" spans="1:11" ht="12.75">
      <c r="A109" t="s">
        <v>79</v>
      </c>
      <c r="B109">
        <v>951</v>
      </c>
      <c r="C109" t="s">
        <v>52</v>
      </c>
      <c r="D109">
        <v>4429900</v>
      </c>
      <c r="E109" t="s">
        <v>29</v>
      </c>
      <c r="F109">
        <v>310</v>
      </c>
      <c r="G109">
        <f>G110</f>
        <v>160</v>
      </c>
      <c r="H109">
        <f>H110</f>
        <v>160</v>
      </c>
      <c r="I109">
        <f>I110</f>
        <v>800</v>
      </c>
      <c r="J109">
        <f>J110</f>
        <v>500</v>
      </c>
      <c r="K109">
        <f>K110</f>
        <v>600</v>
      </c>
    </row>
    <row r="110" spans="1:11" ht="12.75">
      <c r="A110" t="s">
        <v>81</v>
      </c>
      <c r="F110" t="s">
        <v>82</v>
      </c>
      <c r="G110">
        <v>160</v>
      </c>
      <c r="H110">
        <v>160</v>
      </c>
      <c r="I110">
        <v>800</v>
      </c>
      <c r="J110">
        <v>500</v>
      </c>
      <c r="K110">
        <v>600</v>
      </c>
    </row>
    <row r="111" spans="1:11" ht="12.75">
      <c r="A111" t="s">
        <v>61</v>
      </c>
      <c r="B111">
        <v>951</v>
      </c>
      <c r="C111" t="s">
        <v>52</v>
      </c>
      <c r="D111">
        <v>4429900</v>
      </c>
      <c r="E111" t="s">
        <v>29</v>
      </c>
      <c r="F111">
        <v>340</v>
      </c>
      <c r="G111">
        <f>G112</f>
        <v>60</v>
      </c>
      <c r="H111">
        <f>H112</f>
        <v>60</v>
      </c>
      <c r="I111">
        <f>I112</f>
        <v>80</v>
      </c>
      <c r="J111">
        <f>J112</f>
        <v>90</v>
      </c>
      <c r="K111">
        <f>K112</f>
        <v>100</v>
      </c>
    </row>
    <row r="112" spans="1:11" ht="12.75">
      <c r="A112" t="s">
        <v>87</v>
      </c>
      <c r="F112" t="s">
        <v>88</v>
      </c>
      <c r="G112">
        <v>60</v>
      </c>
      <c r="H112">
        <v>60</v>
      </c>
      <c r="I112">
        <v>80</v>
      </c>
      <c r="J112">
        <v>90</v>
      </c>
      <c r="K112">
        <v>100</v>
      </c>
    </row>
    <row r="113" spans="2:11" ht="12.75">
      <c r="B113" t="s">
        <v>3</v>
      </c>
      <c r="C113" t="s">
        <v>4</v>
      </c>
      <c r="D113" t="s">
        <v>5</v>
      </c>
      <c r="E113" t="s">
        <v>6</v>
      </c>
      <c r="F113" t="s">
        <v>41</v>
      </c>
      <c r="G113" t="s">
        <v>42</v>
      </c>
      <c r="H113" t="s">
        <v>43</v>
      </c>
      <c r="I113" t="s">
        <v>44</v>
      </c>
      <c r="J113" t="s">
        <v>45</v>
      </c>
      <c r="K113" t="s">
        <v>46</v>
      </c>
    </row>
    <row r="114" spans="1:11" ht="12.75">
      <c r="A114" t="s">
        <v>97</v>
      </c>
      <c r="B114">
        <v>951</v>
      </c>
      <c r="C114" t="s">
        <v>98</v>
      </c>
      <c r="D114" t="s">
        <v>49</v>
      </c>
      <c r="E114" t="s">
        <v>50</v>
      </c>
      <c r="F114" t="s">
        <v>50</v>
      </c>
      <c r="G114">
        <f>G115+G135</f>
        <v>2889</v>
      </c>
      <c r="H114">
        <f>H115+H135</f>
        <v>2872.812</v>
      </c>
      <c r="I114">
        <f>I115+I135</f>
        <v>3763.7</v>
      </c>
      <c r="J114">
        <f>J115+J135</f>
        <v>3916.4</v>
      </c>
      <c r="K114">
        <f>K115+K135</f>
        <v>4617.4</v>
      </c>
    </row>
    <row r="115" spans="1:11" ht="12.75">
      <c r="A115" t="s">
        <v>99</v>
      </c>
      <c r="B115">
        <v>951</v>
      </c>
      <c r="C115" t="s">
        <v>98</v>
      </c>
      <c r="D115" t="s">
        <v>100</v>
      </c>
      <c r="E115" t="s">
        <v>50</v>
      </c>
      <c r="F115" t="s">
        <v>50</v>
      </c>
      <c r="G115">
        <f aca="true" t="shared" si="1" ref="G115:K116">G116</f>
        <v>1601</v>
      </c>
      <c r="H115">
        <f t="shared" si="1"/>
        <v>1600.702</v>
      </c>
      <c r="I115">
        <f t="shared" si="1"/>
        <v>2283.6</v>
      </c>
      <c r="J115">
        <f t="shared" si="1"/>
        <v>2232</v>
      </c>
      <c r="K115">
        <f t="shared" si="1"/>
        <v>2655.6</v>
      </c>
    </row>
    <row r="116" spans="1:11" ht="12.75">
      <c r="A116" t="s">
        <v>101</v>
      </c>
      <c r="B116">
        <v>951</v>
      </c>
      <c r="C116" t="s">
        <v>98</v>
      </c>
      <c r="D116" t="s">
        <v>102</v>
      </c>
      <c r="E116" t="s">
        <v>50</v>
      </c>
      <c r="F116" t="s">
        <v>50</v>
      </c>
      <c r="G116">
        <f t="shared" si="1"/>
        <v>1601</v>
      </c>
      <c r="H116">
        <f t="shared" si="1"/>
        <v>1600.702</v>
      </c>
      <c r="I116">
        <f t="shared" si="1"/>
        <v>2283.6</v>
      </c>
      <c r="J116">
        <f t="shared" si="1"/>
        <v>2232</v>
      </c>
      <c r="K116">
        <f t="shared" si="1"/>
        <v>2655.6</v>
      </c>
    </row>
    <row r="117" spans="1:11" ht="12.75">
      <c r="A117" t="s">
        <v>103</v>
      </c>
      <c r="B117">
        <v>951</v>
      </c>
      <c r="C117" t="s">
        <v>98</v>
      </c>
      <c r="D117" t="s">
        <v>102</v>
      </c>
      <c r="E117" t="s">
        <v>104</v>
      </c>
      <c r="F117" t="s">
        <v>50</v>
      </c>
      <c r="G117">
        <f>G118+G121+G122+G125+G129</f>
        <v>1601</v>
      </c>
      <c r="H117">
        <f>H118+H121+H122+H125+H129</f>
        <v>1600.702</v>
      </c>
      <c r="I117">
        <f>I118+I121+I122+I125+I127+I129</f>
        <v>2283.6</v>
      </c>
      <c r="J117">
        <f>J118+J121+J122+J125+J127+J129</f>
        <v>2232</v>
      </c>
      <c r="K117">
        <f>K118+K121+K122+K125+K127+K129</f>
        <v>2655.6</v>
      </c>
    </row>
    <row r="118" spans="1:11" ht="12.75">
      <c r="A118" t="s">
        <v>59</v>
      </c>
      <c r="B118">
        <v>951</v>
      </c>
      <c r="C118" t="s">
        <v>98</v>
      </c>
      <c r="D118" t="s">
        <v>102</v>
      </c>
      <c r="E118" t="s">
        <v>104</v>
      </c>
      <c r="F118" t="s">
        <v>105</v>
      </c>
      <c r="G118">
        <f>G119+G120</f>
        <v>1415</v>
      </c>
      <c r="H118">
        <f>H119+H120</f>
        <v>1414.702</v>
      </c>
      <c r="I118">
        <f>I119+I120</f>
        <v>1640.6</v>
      </c>
      <c r="J118">
        <f>J119+J120</f>
        <v>1893</v>
      </c>
      <c r="K118">
        <f>K119+K120</f>
        <v>2271.6</v>
      </c>
    </row>
    <row r="119" spans="1:11" ht="12.75">
      <c r="A119" t="s">
        <v>60</v>
      </c>
      <c r="B119">
        <v>951</v>
      </c>
      <c r="C119" t="s">
        <v>98</v>
      </c>
      <c r="D119" t="s">
        <v>102</v>
      </c>
      <c r="E119" t="s">
        <v>104</v>
      </c>
      <c r="F119">
        <v>211</v>
      </c>
      <c r="G119">
        <v>1121</v>
      </c>
      <c r="H119">
        <v>1121</v>
      </c>
      <c r="I119">
        <v>1300</v>
      </c>
      <c r="J119">
        <v>1500</v>
      </c>
      <c r="K119">
        <v>1800</v>
      </c>
    </row>
    <row r="120" spans="1:11" ht="12.75">
      <c r="A120" t="s">
        <v>15</v>
      </c>
      <c r="B120">
        <v>951</v>
      </c>
      <c r="C120" t="s">
        <v>98</v>
      </c>
      <c r="D120" t="s">
        <v>102</v>
      </c>
      <c r="E120" t="s">
        <v>104</v>
      </c>
      <c r="F120">
        <v>213</v>
      </c>
      <c r="G120">
        <v>294</v>
      </c>
      <c r="H120">
        <f>H119*26.2/100</f>
        <v>293.702</v>
      </c>
      <c r="I120">
        <f>I119*26.2/100</f>
        <v>340.6</v>
      </c>
      <c r="J120">
        <f>J119*26.2/100</f>
        <v>393</v>
      </c>
      <c r="K120">
        <f>K119*26.2/100</f>
        <v>471.6</v>
      </c>
    </row>
    <row r="121" spans="1:11" ht="12.75">
      <c r="A121" t="s">
        <v>16</v>
      </c>
      <c r="B121">
        <v>951</v>
      </c>
      <c r="C121" t="s">
        <v>98</v>
      </c>
      <c r="D121" t="s">
        <v>102</v>
      </c>
      <c r="E121" t="s">
        <v>104</v>
      </c>
      <c r="F121">
        <v>221</v>
      </c>
      <c r="G121">
        <v>12</v>
      </c>
      <c r="H121">
        <v>12</v>
      </c>
      <c r="I121">
        <v>15</v>
      </c>
      <c r="J121">
        <v>20</v>
      </c>
      <c r="K121">
        <v>25</v>
      </c>
    </row>
    <row r="122" spans="1:11" ht="12.75">
      <c r="A122" t="s">
        <v>28</v>
      </c>
      <c r="B122">
        <v>951</v>
      </c>
      <c r="C122" t="s">
        <v>98</v>
      </c>
      <c r="D122" t="s">
        <v>102</v>
      </c>
      <c r="E122" t="s">
        <v>104</v>
      </c>
      <c r="F122">
        <v>225</v>
      </c>
      <c r="G122">
        <f>G123+G124</f>
        <v>15</v>
      </c>
      <c r="H122">
        <f>H123+H124</f>
        <v>15</v>
      </c>
      <c r="I122">
        <f>I123+I124</f>
        <v>25</v>
      </c>
      <c r="J122">
        <f>J123+J124</f>
        <v>30</v>
      </c>
      <c r="K122">
        <f>K123+K124</f>
        <v>35</v>
      </c>
    </row>
    <row r="123" spans="1:11" ht="12.75">
      <c r="A123" t="s">
        <v>32</v>
      </c>
      <c r="F123" t="s">
        <v>33</v>
      </c>
      <c r="G123">
        <v>15</v>
      </c>
      <c r="H123">
        <v>15</v>
      </c>
      <c r="I123">
        <v>25</v>
      </c>
      <c r="J123">
        <v>30</v>
      </c>
      <c r="K123">
        <v>35</v>
      </c>
    </row>
    <row r="125" spans="1:11" ht="12.75">
      <c r="A125" t="s">
        <v>34</v>
      </c>
      <c r="B125">
        <v>951</v>
      </c>
      <c r="C125" t="s">
        <v>98</v>
      </c>
      <c r="D125" t="s">
        <v>102</v>
      </c>
      <c r="E125" t="s">
        <v>104</v>
      </c>
      <c r="F125">
        <v>226</v>
      </c>
      <c r="G125">
        <f>G126</f>
        <v>3</v>
      </c>
      <c r="H125">
        <f>H126</f>
        <v>3</v>
      </c>
      <c r="I125">
        <f>I126</f>
        <v>3</v>
      </c>
      <c r="J125">
        <f>J126</f>
        <v>4</v>
      </c>
      <c r="K125">
        <f>K126</f>
        <v>4</v>
      </c>
    </row>
    <row r="126" spans="1:11" ht="12.75">
      <c r="A126" t="s">
        <v>71</v>
      </c>
      <c r="F126" t="s">
        <v>72</v>
      </c>
      <c r="G126">
        <v>3</v>
      </c>
      <c r="H126">
        <v>3</v>
      </c>
      <c r="I126">
        <v>3</v>
      </c>
      <c r="J126">
        <v>4</v>
      </c>
      <c r="K126">
        <v>4</v>
      </c>
    </row>
    <row r="127" spans="1:11" ht="12.75">
      <c r="A127" t="s">
        <v>79</v>
      </c>
      <c r="B127">
        <v>951</v>
      </c>
      <c r="C127" t="s">
        <v>52</v>
      </c>
      <c r="D127">
        <v>4429900</v>
      </c>
      <c r="E127" t="s">
        <v>29</v>
      </c>
      <c r="F127">
        <v>310</v>
      </c>
      <c r="G127">
        <f>G128</f>
        <v>0</v>
      </c>
      <c r="H127">
        <f>H128</f>
        <v>0</v>
      </c>
      <c r="I127">
        <f>I128</f>
        <v>400</v>
      </c>
      <c r="J127">
        <f>J128</f>
        <v>50</v>
      </c>
      <c r="K127">
        <f>K128</f>
        <v>50</v>
      </c>
    </row>
    <row r="128" spans="1:11" ht="12.75">
      <c r="A128" t="s">
        <v>81</v>
      </c>
      <c r="F128" t="s">
        <v>82</v>
      </c>
      <c r="I128">
        <v>400</v>
      </c>
      <c r="J128">
        <v>50</v>
      </c>
      <c r="K128">
        <v>50</v>
      </c>
    </row>
    <row r="129" spans="1:11" ht="12.75">
      <c r="A129" t="s">
        <v>61</v>
      </c>
      <c r="B129">
        <v>951</v>
      </c>
      <c r="C129" t="s">
        <v>98</v>
      </c>
      <c r="D129" t="s">
        <v>102</v>
      </c>
      <c r="E129" t="s">
        <v>104</v>
      </c>
      <c r="F129">
        <v>340</v>
      </c>
      <c r="G129">
        <f>G130+G131+G132</f>
        <v>156</v>
      </c>
      <c r="H129">
        <f>H130+H131+H132</f>
        <v>156</v>
      </c>
      <c r="I129">
        <f>I130+I131+I132</f>
        <v>200</v>
      </c>
      <c r="J129">
        <f>J130+J131+J132</f>
        <v>235</v>
      </c>
      <c r="K129">
        <f>K130+K131+K132</f>
        <v>270</v>
      </c>
    </row>
    <row r="130" spans="1:11" ht="12.75">
      <c r="A130" t="s">
        <v>83</v>
      </c>
      <c r="F130" t="s">
        <v>84</v>
      </c>
      <c r="G130">
        <v>100</v>
      </c>
      <c r="H130">
        <v>100</v>
      </c>
      <c r="I130">
        <v>130</v>
      </c>
      <c r="J130">
        <v>150</v>
      </c>
      <c r="K130">
        <v>170</v>
      </c>
    </row>
    <row r="131" spans="1:11" ht="12.75">
      <c r="A131" t="s">
        <v>85</v>
      </c>
      <c r="F131" t="s">
        <v>86</v>
      </c>
      <c r="G131">
        <v>40</v>
      </c>
      <c r="H131">
        <v>40</v>
      </c>
      <c r="I131">
        <v>50</v>
      </c>
      <c r="J131">
        <v>60</v>
      </c>
      <c r="K131">
        <v>70</v>
      </c>
    </row>
    <row r="132" spans="1:11" ht="12.75">
      <c r="A132" t="s">
        <v>87</v>
      </c>
      <c r="F132" t="s">
        <v>88</v>
      </c>
      <c r="G132">
        <v>16</v>
      </c>
      <c r="H132">
        <v>16</v>
      </c>
      <c r="I132">
        <v>20</v>
      </c>
      <c r="J132">
        <v>25</v>
      </c>
      <c r="K132">
        <v>30</v>
      </c>
    </row>
    <row r="134" spans="2:11" ht="12.75">
      <c r="B134" t="s">
        <v>3</v>
      </c>
      <c r="C134" t="s">
        <v>4</v>
      </c>
      <c r="D134" t="s">
        <v>5</v>
      </c>
      <c r="E134" t="s">
        <v>6</v>
      </c>
      <c r="F134" t="s">
        <v>41</v>
      </c>
      <c r="G134" t="s">
        <v>42</v>
      </c>
      <c r="H134" t="s">
        <v>43</v>
      </c>
      <c r="I134" t="s">
        <v>44</v>
      </c>
      <c r="J134" t="s">
        <v>45</v>
      </c>
      <c r="K134" t="s">
        <v>46</v>
      </c>
    </row>
    <row r="135" spans="1:11" ht="12.75">
      <c r="A135" t="s">
        <v>106</v>
      </c>
      <c r="B135">
        <v>951</v>
      </c>
      <c r="C135" t="s">
        <v>98</v>
      </c>
      <c r="D135">
        <v>4529900</v>
      </c>
      <c r="E135" t="s">
        <v>50</v>
      </c>
      <c r="F135" t="s">
        <v>50</v>
      </c>
      <c r="G135">
        <f aca="true" t="shared" si="2" ref="G135:K136">G136</f>
        <v>1288</v>
      </c>
      <c r="H135">
        <f t="shared" si="2"/>
        <v>1272.1100000000001</v>
      </c>
      <c r="I135">
        <f t="shared" si="2"/>
        <v>1480.1</v>
      </c>
      <c r="J135">
        <f t="shared" si="2"/>
        <v>1684.4</v>
      </c>
      <c r="K135">
        <f t="shared" si="2"/>
        <v>1961.8</v>
      </c>
    </row>
    <row r="136" spans="1:11" ht="12.75">
      <c r="A136" t="s">
        <v>107</v>
      </c>
      <c r="B136">
        <v>951</v>
      </c>
      <c r="C136" t="s">
        <v>98</v>
      </c>
      <c r="D136">
        <v>4529900</v>
      </c>
      <c r="E136" t="s">
        <v>50</v>
      </c>
      <c r="F136" t="s">
        <v>50</v>
      </c>
      <c r="G136">
        <f t="shared" si="2"/>
        <v>1288</v>
      </c>
      <c r="H136">
        <f t="shared" si="2"/>
        <v>1272.1100000000001</v>
      </c>
      <c r="I136">
        <f t="shared" si="2"/>
        <v>1480.1</v>
      </c>
      <c r="J136">
        <f t="shared" si="2"/>
        <v>1684.4</v>
      </c>
      <c r="K136">
        <f t="shared" si="2"/>
        <v>1961.8</v>
      </c>
    </row>
    <row r="137" spans="1:11" ht="12.75">
      <c r="A137" t="s">
        <v>57</v>
      </c>
      <c r="B137">
        <v>951</v>
      </c>
      <c r="C137" t="s">
        <v>98</v>
      </c>
      <c r="D137">
        <v>4529900</v>
      </c>
      <c r="E137" t="s">
        <v>50</v>
      </c>
      <c r="F137" t="s">
        <v>50</v>
      </c>
      <c r="G137">
        <f>G138+G141+G142+G146+G149+G151</f>
        <v>1288</v>
      </c>
      <c r="H137">
        <f>H138+H141+H142+H146+H149+H151</f>
        <v>1272.1100000000001</v>
      </c>
      <c r="I137">
        <f>I138+I141+I142+I146+I149+I151</f>
        <v>1480.1</v>
      </c>
      <c r="J137">
        <f>J138+J141+J142+J146+J149+J151</f>
        <v>1684.4</v>
      </c>
      <c r="K137">
        <f>K138+K141+K142+K146+K149+K151</f>
        <v>1961.8</v>
      </c>
    </row>
    <row r="138" spans="1:11" ht="12.75">
      <c r="A138" t="s">
        <v>59</v>
      </c>
      <c r="B138">
        <v>951</v>
      </c>
      <c r="C138" t="s">
        <v>98</v>
      </c>
      <c r="D138">
        <v>4529900</v>
      </c>
      <c r="E138" t="s">
        <v>58</v>
      </c>
      <c r="F138" t="s">
        <v>105</v>
      </c>
      <c r="G138">
        <f>G139+G140</f>
        <v>1143</v>
      </c>
      <c r="H138">
        <f>H139+H140</f>
        <v>1142.1100000000001</v>
      </c>
      <c r="I138">
        <f>I139+I140</f>
        <v>1325.1</v>
      </c>
      <c r="J138">
        <f>J139+J140</f>
        <v>1514.4</v>
      </c>
      <c r="K138">
        <f>K139+K140</f>
        <v>1766.8</v>
      </c>
    </row>
    <row r="139" spans="1:11" ht="12.75">
      <c r="A139" t="s">
        <v>60</v>
      </c>
      <c r="B139">
        <v>951</v>
      </c>
      <c r="C139" t="s">
        <v>98</v>
      </c>
      <c r="D139">
        <v>4529900</v>
      </c>
      <c r="E139" t="s">
        <v>58</v>
      </c>
      <c r="F139">
        <v>211</v>
      </c>
      <c r="G139">
        <v>905</v>
      </c>
      <c r="H139">
        <v>905</v>
      </c>
      <c r="I139">
        <v>1050</v>
      </c>
      <c r="J139">
        <v>1200</v>
      </c>
      <c r="K139">
        <v>1400</v>
      </c>
    </row>
    <row r="140" spans="1:11" ht="12.75">
      <c r="A140" t="s">
        <v>15</v>
      </c>
      <c r="B140">
        <v>951</v>
      </c>
      <c r="C140" t="s">
        <v>98</v>
      </c>
      <c r="D140">
        <v>4529900</v>
      </c>
      <c r="E140" t="s">
        <v>58</v>
      </c>
      <c r="F140">
        <v>213</v>
      </c>
      <c r="G140">
        <v>238</v>
      </c>
      <c r="H140">
        <f>H139*26.2/100</f>
        <v>237.11</v>
      </c>
      <c r="I140">
        <f>I139*26.2/100</f>
        <v>275.1</v>
      </c>
      <c r="J140">
        <f>J139*26.2/100</f>
        <v>314.4</v>
      </c>
      <c r="K140">
        <f>K139*26.2/100</f>
        <v>366.8</v>
      </c>
    </row>
    <row r="141" spans="1:11" ht="12.75">
      <c r="A141" t="s">
        <v>16</v>
      </c>
      <c r="B141">
        <v>951</v>
      </c>
      <c r="C141" t="s">
        <v>98</v>
      </c>
      <c r="D141">
        <v>4529900</v>
      </c>
      <c r="E141" t="s">
        <v>58</v>
      </c>
      <c r="F141">
        <v>221</v>
      </c>
      <c r="G141">
        <v>20</v>
      </c>
      <c r="H141">
        <v>20</v>
      </c>
      <c r="I141">
        <v>25</v>
      </c>
      <c r="J141">
        <v>30</v>
      </c>
      <c r="K141">
        <v>35</v>
      </c>
    </row>
    <row r="142" spans="1:11" ht="12.75">
      <c r="A142" t="s">
        <v>28</v>
      </c>
      <c r="B142">
        <v>951</v>
      </c>
      <c r="C142" t="s">
        <v>98</v>
      </c>
      <c r="D142">
        <v>4529900</v>
      </c>
      <c r="E142" t="s">
        <v>58</v>
      </c>
      <c r="F142">
        <v>225</v>
      </c>
      <c r="G142">
        <f>G143+G144+G145</f>
        <v>30</v>
      </c>
      <c r="H142">
        <f>H143+H144+H145</f>
        <v>30</v>
      </c>
      <c r="I142">
        <f>I143+I144+I145</f>
        <v>35</v>
      </c>
      <c r="J142">
        <f>J143+J144+J145</f>
        <v>40</v>
      </c>
      <c r="K142">
        <f>K143+K144+K145</f>
        <v>45</v>
      </c>
    </row>
    <row r="143" spans="1:6" ht="12.75">
      <c r="A143" t="s">
        <v>30</v>
      </c>
      <c r="F143" t="s">
        <v>31</v>
      </c>
    </row>
    <row r="144" spans="1:11" ht="12.75">
      <c r="A144" t="s">
        <v>32</v>
      </c>
      <c r="F144" t="s">
        <v>33</v>
      </c>
      <c r="G144">
        <v>30</v>
      </c>
      <c r="H144">
        <v>30</v>
      </c>
      <c r="I144">
        <v>35</v>
      </c>
      <c r="J144">
        <v>40</v>
      </c>
      <c r="K144">
        <v>45</v>
      </c>
    </row>
    <row r="146" spans="1:11" ht="12.75">
      <c r="A146" t="s">
        <v>34</v>
      </c>
      <c r="B146">
        <v>951</v>
      </c>
      <c r="C146" t="s">
        <v>98</v>
      </c>
      <c r="D146">
        <v>4529900</v>
      </c>
      <c r="E146" t="s">
        <v>58</v>
      </c>
      <c r="F146">
        <v>226</v>
      </c>
      <c r="G146">
        <f>G147+G148</f>
        <v>55</v>
      </c>
      <c r="H146">
        <f>H147+H148</f>
        <v>55</v>
      </c>
      <c r="I146">
        <f>I147+I148</f>
        <v>65</v>
      </c>
      <c r="J146">
        <f>J147+J148</f>
        <v>65</v>
      </c>
      <c r="K146">
        <f>K147+K148</f>
        <v>75</v>
      </c>
    </row>
    <row r="147" spans="1:11" ht="12.75">
      <c r="A147" t="s">
        <v>37</v>
      </c>
      <c r="F147" t="s">
        <v>38</v>
      </c>
      <c r="G147">
        <v>40</v>
      </c>
      <c r="H147">
        <v>40</v>
      </c>
      <c r="I147">
        <v>50</v>
      </c>
      <c r="J147">
        <v>50</v>
      </c>
      <c r="K147">
        <v>60</v>
      </c>
    </row>
    <row r="148" spans="1:11" ht="12.75">
      <c r="A148" t="s">
        <v>108</v>
      </c>
      <c r="F148" t="s">
        <v>109</v>
      </c>
      <c r="G148">
        <v>15</v>
      </c>
      <c r="H148">
        <v>15</v>
      </c>
      <c r="I148">
        <v>15</v>
      </c>
      <c r="J148">
        <v>15</v>
      </c>
      <c r="K148">
        <v>15</v>
      </c>
    </row>
    <row r="149" spans="1:11" ht="12.75">
      <c r="A149" t="s">
        <v>110</v>
      </c>
      <c r="B149">
        <v>951</v>
      </c>
      <c r="C149" t="s">
        <v>98</v>
      </c>
      <c r="D149">
        <v>4529900</v>
      </c>
      <c r="E149" t="s">
        <v>58</v>
      </c>
      <c r="F149">
        <v>310</v>
      </c>
      <c r="G149">
        <v>20</v>
      </c>
      <c r="H149">
        <v>5</v>
      </c>
      <c r="I149">
        <v>5</v>
      </c>
      <c r="J149">
        <v>5</v>
      </c>
      <c r="K149">
        <v>5</v>
      </c>
    </row>
    <row r="150" spans="1:11" ht="12.75">
      <c r="A150" t="s">
        <v>81</v>
      </c>
      <c r="F150" t="s">
        <v>82</v>
      </c>
      <c r="G150">
        <v>50</v>
      </c>
      <c r="H150">
        <v>50</v>
      </c>
      <c r="I150">
        <v>50</v>
      </c>
      <c r="J150">
        <v>60</v>
      </c>
      <c r="K150">
        <v>70</v>
      </c>
    </row>
    <row r="151" spans="1:11" ht="12.75">
      <c r="A151" t="s">
        <v>111</v>
      </c>
      <c r="B151">
        <v>951</v>
      </c>
      <c r="C151" t="s">
        <v>98</v>
      </c>
      <c r="D151">
        <v>4529900</v>
      </c>
      <c r="E151" t="s">
        <v>58</v>
      </c>
      <c r="F151">
        <v>340</v>
      </c>
      <c r="G151">
        <f>G152+G153+G154</f>
        <v>20</v>
      </c>
      <c r="H151">
        <f>H152+H153+H154</f>
        <v>20</v>
      </c>
      <c r="I151">
        <f>I152+I153+I154</f>
        <v>25</v>
      </c>
      <c r="J151">
        <f>J152+J153+J154</f>
        <v>30</v>
      </c>
      <c r="K151">
        <f>K152+K153+K154</f>
        <v>35</v>
      </c>
    </row>
    <row r="152" spans="1:6" ht="12.75">
      <c r="A152" t="s">
        <v>7</v>
      </c>
      <c r="F152" t="s">
        <v>84</v>
      </c>
    </row>
    <row r="153" spans="1:6" ht="12.75">
      <c r="A153" t="s">
        <v>85</v>
      </c>
      <c r="F153" t="s">
        <v>86</v>
      </c>
    </row>
    <row r="154" spans="1:11" ht="12.75">
      <c r="A154" t="s">
        <v>87</v>
      </c>
      <c r="F154" t="s">
        <v>88</v>
      </c>
      <c r="G154">
        <v>20</v>
      </c>
      <c r="H154">
        <v>20</v>
      </c>
      <c r="I154">
        <v>25</v>
      </c>
      <c r="J154">
        <v>30</v>
      </c>
      <c r="K154">
        <v>35</v>
      </c>
    </row>
    <row r="157" ht="12.75">
      <c r="A157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09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A2" t="s">
        <v>112</v>
      </c>
    </row>
    <row r="3" ht="12.75">
      <c r="A3" t="s">
        <v>113</v>
      </c>
    </row>
    <row r="5" spans="1:6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41</v>
      </c>
    </row>
    <row r="6" spans="1:11" ht="12.75">
      <c r="A6" t="s">
        <v>114</v>
      </c>
      <c r="B6">
        <v>905</v>
      </c>
      <c r="C6" t="s">
        <v>115</v>
      </c>
      <c r="D6" t="s">
        <v>49</v>
      </c>
      <c r="E6" t="s">
        <v>50</v>
      </c>
      <c r="F6" t="s">
        <v>50</v>
      </c>
      <c r="G6" t="s">
        <v>116</v>
      </c>
      <c r="H6" t="s">
        <v>117</v>
      </c>
      <c r="I6" t="s">
        <v>118</v>
      </c>
      <c r="J6" t="s">
        <v>119</v>
      </c>
      <c r="K6" t="s">
        <v>120</v>
      </c>
    </row>
    <row r="7" spans="1:11" ht="12.75">
      <c r="A7" t="s">
        <v>101</v>
      </c>
      <c r="B7">
        <v>905</v>
      </c>
      <c r="C7" t="s">
        <v>121</v>
      </c>
      <c r="D7" t="s">
        <v>102</v>
      </c>
      <c r="E7" t="s">
        <v>104</v>
      </c>
      <c r="F7" t="s">
        <v>50</v>
      </c>
      <c r="G7">
        <f>G8+G13+G14+G18+G21+G26+G29+G32</f>
        <v>531</v>
      </c>
      <c r="H7">
        <f>H8+H13+H14+H18+H21+H26+H29+H32</f>
        <v>161</v>
      </c>
      <c r="I7">
        <f>I8+I13+I14+I18+I21+I26+I29+I32</f>
        <v>139</v>
      </c>
      <c r="J7">
        <f>J8+J13+J14+J18+J21+J26+J29+J32</f>
        <v>149</v>
      </c>
      <c r="K7">
        <f>K8+K13+K14+K18+K21+K26+K29+K32</f>
        <v>82</v>
      </c>
    </row>
    <row r="8" spans="1:11" ht="12.75">
      <c r="A8" t="s">
        <v>59</v>
      </c>
      <c r="B8">
        <v>905</v>
      </c>
      <c r="C8" t="s">
        <v>121</v>
      </c>
      <c r="D8" t="s">
        <v>102</v>
      </c>
      <c r="E8" t="s">
        <v>104</v>
      </c>
      <c r="F8">
        <v>210</v>
      </c>
      <c r="G8">
        <f>G9+G10+G12</f>
        <v>466</v>
      </c>
      <c r="H8">
        <f>H9+H10+H12</f>
        <v>141</v>
      </c>
      <c r="I8">
        <f>I9+I10+I12</f>
        <v>122</v>
      </c>
      <c r="J8">
        <f>J9+J10+J12</f>
        <v>132</v>
      </c>
      <c r="K8">
        <f>K9+K10+K12</f>
        <v>71</v>
      </c>
    </row>
    <row r="9" spans="1:11" ht="12.75">
      <c r="A9" t="s">
        <v>60</v>
      </c>
      <c r="B9">
        <v>905</v>
      </c>
      <c r="C9" t="s">
        <v>121</v>
      </c>
      <c r="D9" t="s">
        <v>102</v>
      </c>
      <c r="E9" t="s">
        <v>104</v>
      </c>
      <c r="F9">
        <v>211</v>
      </c>
      <c r="G9">
        <f>H9+I9+J9+K9</f>
        <v>466</v>
      </c>
      <c r="H9">
        <v>141</v>
      </c>
      <c r="I9">
        <v>122</v>
      </c>
      <c r="J9">
        <v>132</v>
      </c>
      <c r="K9">
        <v>71</v>
      </c>
    </row>
    <row r="10" spans="1:6" ht="12.75">
      <c r="A10" t="s">
        <v>66</v>
      </c>
      <c r="B10">
        <v>905</v>
      </c>
      <c r="C10" t="s">
        <v>121</v>
      </c>
      <c r="D10" t="s">
        <v>102</v>
      </c>
      <c r="E10" t="s">
        <v>104</v>
      </c>
      <c r="F10">
        <v>212</v>
      </c>
    </row>
    <row r="11" spans="1:6" ht="12.75">
      <c r="A11" t="s">
        <v>94</v>
      </c>
      <c r="E11" t="s">
        <v>104</v>
      </c>
      <c r="F11" t="s">
        <v>68</v>
      </c>
    </row>
    <row r="12" spans="1:6" ht="12.75">
      <c r="A12" t="s">
        <v>15</v>
      </c>
      <c r="B12">
        <v>905</v>
      </c>
      <c r="C12" t="s">
        <v>121</v>
      </c>
      <c r="D12" t="s">
        <v>102</v>
      </c>
      <c r="E12" t="s">
        <v>104</v>
      </c>
      <c r="F12">
        <v>213</v>
      </c>
    </row>
    <row r="13" spans="1:6" ht="12.75">
      <c r="A13" t="s">
        <v>16</v>
      </c>
      <c r="B13">
        <v>905</v>
      </c>
      <c r="C13" t="s">
        <v>121</v>
      </c>
      <c r="D13" t="s">
        <v>102</v>
      </c>
      <c r="E13" t="s">
        <v>104</v>
      </c>
      <c r="F13">
        <v>221</v>
      </c>
    </row>
    <row r="14" spans="1:6" ht="12.75">
      <c r="A14" t="s">
        <v>17</v>
      </c>
      <c r="B14">
        <v>905</v>
      </c>
      <c r="C14" t="s">
        <v>121</v>
      </c>
      <c r="D14" t="s">
        <v>102</v>
      </c>
      <c r="E14" t="s">
        <v>104</v>
      </c>
      <c r="F14">
        <v>223</v>
      </c>
    </row>
    <row r="15" spans="1:6" ht="12.75">
      <c r="A15" t="s">
        <v>18</v>
      </c>
      <c r="F15" t="s">
        <v>19</v>
      </c>
    </row>
    <row r="16" spans="1:6" ht="12.75">
      <c r="A16" t="s">
        <v>20</v>
      </c>
      <c r="F16" t="s">
        <v>21</v>
      </c>
    </row>
    <row r="17" spans="1:6" ht="12.75">
      <c r="A17" t="s">
        <v>22</v>
      </c>
      <c r="F17" t="s">
        <v>23</v>
      </c>
    </row>
    <row r="18" spans="1:6" ht="12.75">
      <c r="A18" t="s">
        <v>28</v>
      </c>
      <c r="B18">
        <v>905</v>
      </c>
      <c r="C18" t="s">
        <v>121</v>
      </c>
      <c r="D18" t="s">
        <v>102</v>
      </c>
      <c r="E18" t="s">
        <v>104</v>
      </c>
      <c r="F18">
        <v>225</v>
      </c>
    </row>
    <row r="19" spans="1:6" ht="12.75">
      <c r="A19" t="s">
        <v>30</v>
      </c>
      <c r="F19" t="s">
        <v>31</v>
      </c>
    </row>
    <row r="20" spans="1:6" ht="12.75">
      <c r="A20" t="s">
        <v>32</v>
      </c>
      <c r="F20" t="s">
        <v>33</v>
      </c>
    </row>
    <row r="21" spans="1:6" ht="12.75">
      <c r="A21" t="s">
        <v>34</v>
      </c>
      <c r="B21">
        <v>905</v>
      </c>
      <c r="C21" t="s">
        <v>121</v>
      </c>
      <c r="D21" t="s">
        <v>102</v>
      </c>
      <c r="E21" t="s">
        <v>104</v>
      </c>
      <c r="F21">
        <v>226</v>
      </c>
    </row>
    <row r="22" spans="1:6" ht="12.75">
      <c r="A22" t="s">
        <v>71</v>
      </c>
      <c r="F22" t="s">
        <v>72</v>
      </c>
    </row>
    <row r="23" spans="1:6" ht="12.75">
      <c r="A23" t="s">
        <v>122</v>
      </c>
      <c r="F23" t="s">
        <v>96</v>
      </c>
    </row>
    <row r="24" spans="1:6" ht="12.75">
      <c r="A24" t="s">
        <v>123</v>
      </c>
      <c r="F24" t="s">
        <v>109</v>
      </c>
    </row>
    <row r="25" spans="1:6" ht="12.75">
      <c r="A25" t="s">
        <v>39</v>
      </c>
      <c r="F25" t="s">
        <v>40</v>
      </c>
    </row>
    <row r="26" spans="1:6" ht="12.75">
      <c r="A26" t="s">
        <v>73</v>
      </c>
      <c r="B26">
        <v>905</v>
      </c>
      <c r="C26" t="s">
        <v>121</v>
      </c>
      <c r="D26" t="s">
        <v>102</v>
      </c>
      <c r="E26" t="s">
        <v>104</v>
      </c>
      <c r="F26">
        <v>290</v>
      </c>
    </row>
    <row r="27" spans="1:6" ht="12.75">
      <c r="A27" t="s">
        <v>76</v>
      </c>
      <c r="F27" t="s">
        <v>77</v>
      </c>
    </row>
    <row r="28" spans="1:6" ht="12.75">
      <c r="A28" t="s">
        <v>78</v>
      </c>
      <c r="F28" t="s">
        <v>124</v>
      </c>
    </row>
    <row r="29" spans="1:6" ht="12.75">
      <c r="A29" t="s">
        <v>79</v>
      </c>
      <c r="B29">
        <v>905</v>
      </c>
      <c r="C29" t="s">
        <v>121</v>
      </c>
      <c r="D29" t="s">
        <v>102</v>
      </c>
      <c r="E29" t="s">
        <v>104</v>
      </c>
      <c r="F29">
        <v>310</v>
      </c>
    </row>
    <row r="30" spans="1:6" ht="12.75">
      <c r="A30" t="s">
        <v>81</v>
      </c>
      <c r="F30" t="s">
        <v>82</v>
      </c>
    </row>
    <row r="32" spans="1:11" ht="12.75">
      <c r="A32" t="s">
        <v>61</v>
      </c>
      <c r="B32">
        <v>905</v>
      </c>
      <c r="C32" t="s">
        <v>121</v>
      </c>
      <c r="D32" t="s">
        <v>102</v>
      </c>
      <c r="E32" t="s">
        <v>104</v>
      </c>
      <c r="F32">
        <v>340</v>
      </c>
      <c r="G32">
        <f>G33+G34+G35</f>
        <v>65</v>
      </c>
      <c r="H32">
        <f>H33+H34+H35</f>
        <v>20</v>
      </c>
      <c r="I32">
        <f>I33+I34+I35</f>
        <v>17</v>
      </c>
      <c r="J32">
        <f>J33+J34+J35</f>
        <v>17</v>
      </c>
      <c r="K32">
        <f>K33+K34+K35</f>
        <v>11</v>
      </c>
    </row>
    <row r="33" spans="1:11" ht="12.75">
      <c r="A33" t="s">
        <v>83</v>
      </c>
      <c r="F33" t="s">
        <v>84</v>
      </c>
      <c r="G33">
        <f>H33+I33+J33+K33</f>
        <v>45</v>
      </c>
      <c r="H33">
        <v>10</v>
      </c>
      <c r="I33">
        <v>12</v>
      </c>
      <c r="J33">
        <v>12</v>
      </c>
      <c r="K33">
        <v>11</v>
      </c>
    </row>
    <row r="34" spans="1:10" ht="12.75">
      <c r="A34" t="s">
        <v>85</v>
      </c>
      <c r="F34" t="s">
        <v>86</v>
      </c>
      <c r="G34">
        <f>H34+I34+J34+K34</f>
        <v>10</v>
      </c>
      <c r="H34">
        <v>5</v>
      </c>
      <c r="J34">
        <v>5</v>
      </c>
    </row>
    <row r="35" spans="1:9" ht="12.75">
      <c r="A35" t="s">
        <v>87</v>
      </c>
      <c r="F35" t="s">
        <v>88</v>
      </c>
      <c r="G35">
        <f>H35+I35+J35+K35</f>
        <v>10</v>
      </c>
      <c r="H35">
        <v>5</v>
      </c>
      <c r="I35">
        <v>5</v>
      </c>
    </row>
    <row r="38" spans="1:11" ht="12.75">
      <c r="A38" t="s">
        <v>2</v>
      </c>
      <c r="B38" t="s">
        <v>3</v>
      </c>
      <c r="C38" t="s">
        <v>4</v>
      </c>
      <c r="D38" t="s">
        <v>5</v>
      </c>
      <c r="E38" t="s">
        <v>6</v>
      </c>
      <c r="F38" t="s">
        <v>41</v>
      </c>
      <c r="G38" t="s">
        <v>125</v>
      </c>
      <c r="H38" t="s">
        <v>126</v>
      </c>
      <c r="I38" t="s">
        <v>127</v>
      </c>
      <c r="J38" t="s">
        <v>128</v>
      </c>
      <c r="K38" t="s">
        <v>129</v>
      </c>
    </row>
    <row r="39" spans="1:11" ht="12.75">
      <c r="A39" t="s">
        <v>130</v>
      </c>
      <c r="B39">
        <v>905</v>
      </c>
      <c r="C39" t="s">
        <v>121</v>
      </c>
      <c r="D39" t="s">
        <v>131</v>
      </c>
      <c r="E39" t="s">
        <v>104</v>
      </c>
      <c r="F39" t="s">
        <v>50</v>
      </c>
      <c r="G39">
        <f>G40+G45+G46+G50+G53+G58+G61+G63</f>
        <v>399</v>
      </c>
      <c r="H39">
        <f>H40+H45+H46+H50+H53+H58+H61+H63</f>
        <v>124</v>
      </c>
      <c r="I39">
        <f>I40+I45+I46+I50+I53+I58+I61+I63</f>
        <v>100</v>
      </c>
      <c r="J39">
        <f>J40+J45+J46+J50+J53+J58+J61+J63</f>
        <v>112</v>
      </c>
      <c r="K39">
        <f>K40+K45+K46+K50+K53+K58+K61+K63</f>
        <v>63</v>
      </c>
    </row>
    <row r="40" spans="1:11" ht="12.75">
      <c r="A40" t="s">
        <v>59</v>
      </c>
      <c r="B40">
        <v>905</v>
      </c>
      <c r="C40" t="s">
        <v>121</v>
      </c>
      <c r="D40" t="s">
        <v>131</v>
      </c>
      <c r="E40" t="s">
        <v>104</v>
      </c>
      <c r="F40">
        <v>210</v>
      </c>
      <c r="G40">
        <f>G41+G42+G44</f>
        <v>399</v>
      </c>
      <c r="H40">
        <f>H41+H42+H44</f>
        <v>124</v>
      </c>
      <c r="I40">
        <f>I41+I42+I44</f>
        <v>100</v>
      </c>
      <c r="J40">
        <f>J41+J42+J44</f>
        <v>112</v>
      </c>
      <c r="K40">
        <f>K41+K42+K44</f>
        <v>63</v>
      </c>
    </row>
    <row r="41" spans="1:11" ht="12.75">
      <c r="A41" t="s">
        <v>60</v>
      </c>
      <c r="B41">
        <v>905</v>
      </c>
      <c r="C41" t="s">
        <v>121</v>
      </c>
      <c r="D41" t="s">
        <v>131</v>
      </c>
      <c r="E41" t="s">
        <v>104</v>
      </c>
      <c r="F41">
        <v>211</v>
      </c>
      <c r="G41">
        <f>H41+I41+J41+K41</f>
        <v>316</v>
      </c>
      <c r="H41">
        <v>98</v>
      </c>
      <c r="I41">
        <v>80</v>
      </c>
      <c r="J41">
        <v>89</v>
      </c>
      <c r="K41">
        <v>49</v>
      </c>
    </row>
    <row r="42" spans="1:6" ht="12.75">
      <c r="A42" t="s">
        <v>66</v>
      </c>
      <c r="B42">
        <v>905</v>
      </c>
      <c r="C42" t="s">
        <v>121</v>
      </c>
      <c r="D42" t="s">
        <v>131</v>
      </c>
      <c r="E42" t="s">
        <v>104</v>
      </c>
      <c r="F42">
        <v>212</v>
      </c>
    </row>
    <row r="43" spans="1:6" ht="12.75">
      <c r="A43" t="s">
        <v>94</v>
      </c>
      <c r="E43" t="s">
        <v>104</v>
      </c>
      <c r="F43" t="s">
        <v>68</v>
      </c>
    </row>
    <row r="44" spans="1:11" ht="12.75">
      <c r="A44" t="s">
        <v>15</v>
      </c>
      <c r="B44">
        <v>905</v>
      </c>
      <c r="C44" t="s">
        <v>121</v>
      </c>
      <c r="D44" t="s">
        <v>131</v>
      </c>
      <c r="E44" t="s">
        <v>104</v>
      </c>
      <c r="F44">
        <v>213</v>
      </c>
      <c r="G44">
        <f>H44+I44+J44+K44</f>
        <v>83</v>
      </c>
      <c r="H44">
        <v>26</v>
      </c>
      <c r="I44">
        <v>20</v>
      </c>
      <c r="J44">
        <v>23</v>
      </c>
      <c r="K44">
        <v>14</v>
      </c>
    </row>
    <row r="45" spans="1:7" ht="12.75">
      <c r="A45" t="s">
        <v>16</v>
      </c>
      <c r="B45">
        <v>905</v>
      </c>
      <c r="C45" t="s">
        <v>121</v>
      </c>
      <c r="D45" t="s">
        <v>131</v>
      </c>
      <c r="E45" t="s">
        <v>104</v>
      </c>
      <c r="F45">
        <v>221</v>
      </c>
      <c r="G45">
        <f>H45+I45+J45+K45</f>
        <v>0</v>
      </c>
    </row>
    <row r="46" spans="1:11" ht="12.75">
      <c r="A46" t="s">
        <v>17</v>
      </c>
      <c r="B46">
        <v>905</v>
      </c>
      <c r="C46" t="s">
        <v>121</v>
      </c>
      <c r="D46" t="s">
        <v>131</v>
      </c>
      <c r="E46" t="s">
        <v>104</v>
      </c>
      <c r="F46">
        <v>223</v>
      </c>
      <c r="G46">
        <f>G47+G48+G49</f>
        <v>0</v>
      </c>
      <c r="H46">
        <f>H47+H48+H49</f>
        <v>0</v>
      </c>
      <c r="I46">
        <f>I47+I48+I49</f>
        <v>0</v>
      </c>
      <c r="J46">
        <f>J47+J48+J49</f>
        <v>0</v>
      </c>
      <c r="K46">
        <f>K47+K48+K49</f>
        <v>0</v>
      </c>
    </row>
    <row r="47" spans="1:7" ht="12.75">
      <c r="A47" t="s">
        <v>18</v>
      </c>
      <c r="F47" t="s">
        <v>19</v>
      </c>
      <c r="G47">
        <f aca="true" t="shared" si="0" ref="G47:G52">H47+I47+J47+K47</f>
        <v>0</v>
      </c>
    </row>
    <row r="48" spans="1:7" ht="12.75">
      <c r="A48" t="s">
        <v>20</v>
      </c>
      <c r="F48" t="s">
        <v>21</v>
      </c>
      <c r="G48">
        <f t="shared" si="0"/>
        <v>0</v>
      </c>
    </row>
    <row r="49" spans="1:256" ht="12.75">
      <c r="A49" t="s">
        <v>22</v>
      </c>
      <c r="F49" t="s">
        <v>23</v>
      </c>
      <c r="G49">
        <f t="shared" si="0"/>
        <v>0</v>
      </c>
      <c r="AR49" t="s">
        <v>18</v>
      </c>
      <c r="AS49" t="s">
        <v>18</v>
      </c>
      <c r="AT49" t="s">
        <v>18</v>
      </c>
      <c r="AU49" t="s">
        <v>18</v>
      </c>
      <c r="AV49" t="s">
        <v>18</v>
      </c>
      <c r="AW49" t="s">
        <v>18</v>
      </c>
      <c r="AX49" t="s">
        <v>18</v>
      </c>
      <c r="AY49" t="s">
        <v>18</v>
      </c>
      <c r="AZ49" t="s">
        <v>18</v>
      </c>
      <c r="BA49" t="s">
        <v>18</v>
      </c>
      <c r="BB49" t="s">
        <v>18</v>
      </c>
      <c r="BC49" t="s">
        <v>18</v>
      </c>
      <c r="BD49" t="s">
        <v>18</v>
      </c>
      <c r="BE49" t="s">
        <v>18</v>
      </c>
      <c r="BF49" t="s">
        <v>18</v>
      </c>
      <c r="BG49" t="s">
        <v>18</v>
      </c>
      <c r="BH49" t="s">
        <v>18</v>
      </c>
      <c r="BI49" t="s">
        <v>18</v>
      </c>
      <c r="BJ49" t="s">
        <v>18</v>
      </c>
      <c r="BK49" t="s">
        <v>18</v>
      </c>
      <c r="BL49" t="s">
        <v>18</v>
      </c>
      <c r="BM49" t="s">
        <v>18</v>
      </c>
      <c r="BN49" t="s">
        <v>18</v>
      </c>
      <c r="BO49" t="s">
        <v>18</v>
      </c>
      <c r="BP49" t="s">
        <v>18</v>
      </c>
      <c r="BQ49" t="s">
        <v>18</v>
      </c>
      <c r="BR49" t="s">
        <v>18</v>
      </c>
      <c r="BS49" t="s">
        <v>18</v>
      </c>
      <c r="BT49" t="s">
        <v>18</v>
      </c>
      <c r="BU49" t="s">
        <v>18</v>
      </c>
      <c r="BV49" t="s">
        <v>18</v>
      </c>
      <c r="BW49" t="s">
        <v>18</v>
      </c>
      <c r="BX49" t="s">
        <v>18</v>
      </c>
      <c r="BY49" t="s">
        <v>18</v>
      </c>
      <c r="BZ49" t="s">
        <v>18</v>
      </c>
      <c r="CA49" t="s">
        <v>18</v>
      </c>
      <c r="CB49" t="s">
        <v>18</v>
      </c>
      <c r="CC49" t="s">
        <v>18</v>
      </c>
      <c r="CD49" t="s">
        <v>18</v>
      </c>
      <c r="CE49" t="s">
        <v>18</v>
      </c>
      <c r="CF49" t="s">
        <v>18</v>
      </c>
      <c r="CG49" t="s">
        <v>18</v>
      </c>
      <c r="CH49" t="s">
        <v>18</v>
      </c>
      <c r="CI49" t="s">
        <v>18</v>
      </c>
      <c r="CJ49" t="s">
        <v>18</v>
      </c>
      <c r="CK49" t="s">
        <v>18</v>
      </c>
      <c r="CL49" t="s">
        <v>18</v>
      </c>
      <c r="CM49" t="s">
        <v>18</v>
      </c>
      <c r="CN49" t="s">
        <v>18</v>
      </c>
      <c r="CO49" t="s">
        <v>18</v>
      </c>
      <c r="CP49" t="s">
        <v>18</v>
      </c>
      <c r="CQ49" t="s">
        <v>18</v>
      </c>
      <c r="CR49" t="s">
        <v>18</v>
      </c>
      <c r="CS49" t="s">
        <v>18</v>
      </c>
      <c r="CT49" t="s">
        <v>18</v>
      </c>
      <c r="CU49" t="s">
        <v>18</v>
      </c>
      <c r="CV49" t="s">
        <v>18</v>
      </c>
      <c r="CW49" t="s">
        <v>18</v>
      </c>
      <c r="CX49" t="s">
        <v>18</v>
      </c>
      <c r="CY49" t="s">
        <v>18</v>
      </c>
      <c r="CZ49" t="s">
        <v>18</v>
      </c>
      <c r="DA49" t="s">
        <v>18</v>
      </c>
      <c r="DB49" t="s">
        <v>18</v>
      </c>
      <c r="DC49" t="s">
        <v>18</v>
      </c>
      <c r="DD49" t="s">
        <v>18</v>
      </c>
      <c r="DE49" t="s">
        <v>18</v>
      </c>
      <c r="DF49" t="s">
        <v>18</v>
      </c>
      <c r="DG49" t="s">
        <v>18</v>
      </c>
      <c r="DH49" t="s">
        <v>18</v>
      </c>
      <c r="DI49" t="s">
        <v>18</v>
      </c>
      <c r="DJ49" t="s">
        <v>18</v>
      </c>
      <c r="DK49" t="s">
        <v>18</v>
      </c>
      <c r="DL49" t="s">
        <v>18</v>
      </c>
      <c r="DM49" t="s">
        <v>18</v>
      </c>
      <c r="DN49" t="s">
        <v>18</v>
      </c>
      <c r="DO49" t="s">
        <v>18</v>
      </c>
      <c r="DP49" t="s">
        <v>18</v>
      </c>
      <c r="DQ49" t="s">
        <v>18</v>
      </c>
      <c r="DR49" t="s">
        <v>18</v>
      </c>
      <c r="DS49" t="s">
        <v>18</v>
      </c>
      <c r="DT49" t="s">
        <v>18</v>
      </c>
      <c r="DU49" t="s">
        <v>18</v>
      </c>
      <c r="DV49" t="s">
        <v>18</v>
      </c>
      <c r="DW49" t="s">
        <v>18</v>
      </c>
      <c r="DX49" t="s">
        <v>18</v>
      </c>
      <c r="DY49" t="s">
        <v>18</v>
      </c>
      <c r="DZ49" t="s">
        <v>18</v>
      </c>
      <c r="EA49" t="s">
        <v>18</v>
      </c>
      <c r="EB49" t="s">
        <v>18</v>
      </c>
      <c r="EC49" t="s">
        <v>18</v>
      </c>
      <c r="ED49" t="s">
        <v>18</v>
      </c>
      <c r="EE49" t="s">
        <v>18</v>
      </c>
      <c r="EF49" t="s">
        <v>18</v>
      </c>
      <c r="EG49" t="s">
        <v>18</v>
      </c>
      <c r="EH49" t="s">
        <v>18</v>
      </c>
      <c r="EI49" t="s">
        <v>18</v>
      </c>
      <c r="EJ49" t="s">
        <v>18</v>
      </c>
      <c r="EK49" t="s">
        <v>18</v>
      </c>
      <c r="EL49" t="s">
        <v>18</v>
      </c>
      <c r="EM49" t="s">
        <v>18</v>
      </c>
      <c r="EN49" t="s">
        <v>18</v>
      </c>
      <c r="EO49" t="s">
        <v>18</v>
      </c>
      <c r="EP49" t="s">
        <v>18</v>
      </c>
      <c r="EQ49" t="s">
        <v>18</v>
      </c>
      <c r="ER49" t="s">
        <v>18</v>
      </c>
      <c r="ES49" t="s">
        <v>18</v>
      </c>
      <c r="ET49" t="s">
        <v>18</v>
      </c>
      <c r="EU49" t="s">
        <v>18</v>
      </c>
      <c r="EV49" t="s">
        <v>18</v>
      </c>
      <c r="EW49" t="s">
        <v>18</v>
      </c>
      <c r="EX49" t="s">
        <v>18</v>
      </c>
      <c r="EY49" t="s">
        <v>18</v>
      </c>
      <c r="EZ49" t="s">
        <v>18</v>
      </c>
      <c r="FA49" t="s">
        <v>18</v>
      </c>
      <c r="FB49" t="s">
        <v>18</v>
      </c>
      <c r="FC49" t="s">
        <v>18</v>
      </c>
      <c r="FD49" t="s">
        <v>18</v>
      </c>
      <c r="FE49" t="s">
        <v>18</v>
      </c>
      <c r="FF49" t="s">
        <v>18</v>
      </c>
      <c r="FG49" t="s">
        <v>18</v>
      </c>
      <c r="FH49" t="s">
        <v>18</v>
      </c>
      <c r="FI49" t="s">
        <v>18</v>
      </c>
      <c r="FJ49" t="s">
        <v>18</v>
      </c>
      <c r="FK49" t="s">
        <v>18</v>
      </c>
      <c r="FL49" t="s">
        <v>18</v>
      </c>
      <c r="FM49" t="s">
        <v>18</v>
      </c>
      <c r="FN49" t="s">
        <v>18</v>
      </c>
      <c r="FO49" t="s">
        <v>18</v>
      </c>
      <c r="FP49" t="s">
        <v>18</v>
      </c>
      <c r="FQ49" t="s">
        <v>18</v>
      </c>
      <c r="FR49" t="s">
        <v>18</v>
      </c>
      <c r="FS49" t="s">
        <v>18</v>
      </c>
      <c r="FT49" t="s">
        <v>18</v>
      </c>
      <c r="FU49" t="s">
        <v>18</v>
      </c>
      <c r="FV49" t="s">
        <v>18</v>
      </c>
      <c r="FW49" t="s">
        <v>18</v>
      </c>
      <c r="FX49" t="s">
        <v>18</v>
      </c>
      <c r="FY49" t="s">
        <v>18</v>
      </c>
      <c r="FZ49" t="s">
        <v>18</v>
      </c>
      <c r="GA49" t="s">
        <v>18</v>
      </c>
      <c r="GB49" t="s">
        <v>18</v>
      </c>
      <c r="GC49" t="s">
        <v>18</v>
      </c>
      <c r="GD49" t="s">
        <v>18</v>
      </c>
      <c r="GE49" t="s">
        <v>18</v>
      </c>
      <c r="GF49" t="s">
        <v>18</v>
      </c>
      <c r="GG49" t="s">
        <v>18</v>
      </c>
      <c r="GH49" t="s">
        <v>18</v>
      </c>
      <c r="GI49" t="s">
        <v>18</v>
      </c>
      <c r="GJ49" t="s">
        <v>18</v>
      </c>
      <c r="GK49" t="s">
        <v>18</v>
      </c>
      <c r="GL49" t="s">
        <v>18</v>
      </c>
      <c r="GM49" t="s">
        <v>18</v>
      </c>
      <c r="GN49" t="s">
        <v>18</v>
      </c>
      <c r="GO49" t="s">
        <v>18</v>
      </c>
      <c r="GP49" t="s">
        <v>18</v>
      </c>
      <c r="GQ49" t="s">
        <v>18</v>
      </c>
      <c r="GR49" t="s">
        <v>18</v>
      </c>
      <c r="GS49" t="s">
        <v>18</v>
      </c>
      <c r="GT49" t="s">
        <v>18</v>
      </c>
      <c r="GU49" t="s">
        <v>18</v>
      </c>
      <c r="GV49" t="s">
        <v>18</v>
      </c>
      <c r="GW49" t="s">
        <v>18</v>
      </c>
      <c r="GX49" t="s">
        <v>18</v>
      </c>
      <c r="GY49" t="s">
        <v>18</v>
      </c>
      <c r="GZ49" t="s">
        <v>18</v>
      </c>
      <c r="HA49" t="s">
        <v>18</v>
      </c>
      <c r="HB49" t="s">
        <v>18</v>
      </c>
      <c r="HC49" t="s">
        <v>18</v>
      </c>
      <c r="HD49" t="s">
        <v>18</v>
      </c>
      <c r="HE49" t="s">
        <v>18</v>
      </c>
      <c r="HF49" t="s">
        <v>18</v>
      </c>
      <c r="HG49" t="s">
        <v>18</v>
      </c>
      <c r="HH49" t="s">
        <v>18</v>
      </c>
      <c r="HI49" t="s">
        <v>18</v>
      </c>
      <c r="HJ49" t="s">
        <v>18</v>
      </c>
      <c r="HK49" t="s">
        <v>18</v>
      </c>
      <c r="HL49" t="s">
        <v>18</v>
      </c>
      <c r="HM49" t="s">
        <v>18</v>
      </c>
      <c r="HN49" t="s">
        <v>18</v>
      </c>
      <c r="HO49" t="s">
        <v>18</v>
      </c>
      <c r="HP49" t="s">
        <v>18</v>
      </c>
      <c r="HQ49" t="s">
        <v>18</v>
      </c>
      <c r="HR49" t="s">
        <v>18</v>
      </c>
      <c r="HS49" t="s">
        <v>18</v>
      </c>
      <c r="HT49" t="s">
        <v>18</v>
      </c>
      <c r="HU49" t="s">
        <v>18</v>
      </c>
      <c r="HV49" t="s">
        <v>18</v>
      </c>
      <c r="HW49" t="s">
        <v>18</v>
      </c>
      <c r="HX49" t="s">
        <v>18</v>
      </c>
      <c r="HY49" t="s">
        <v>18</v>
      </c>
      <c r="HZ49" t="s">
        <v>18</v>
      </c>
      <c r="IA49" t="s">
        <v>18</v>
      </c>
      <c r="IB49" t="s">
        <v>18</v>
      </c>
      <c r="IC49" t="s">
        <v>18</v>
      </c>
      <c r="ID49" t="s">
        <v>18</v>
      </c>
      <c r="IE49" t="s">
        <v>18</v>
      </c>
      <c r="IF49" t="s">
        <v>18</v>
      </c>
      <c r="IG49" t="s">
        <v>18</v>
      </c>
      <c r="IH49" t="s">
        <v>18</v>
      </c>
      <c r="II49" t="s">
        <v>18</v>
      </c>
      <c r="IJ49" t="s">
        <v>18</v>
      </c>
      <c r="IK49" t="s">
        <v>18</v>
      </c>
      <c r="IL49" t="s">
        <v>18</v>
      </c>
      <c r="IM49" t="s">
        <v>18</v>
      </c>
      <c r="IN49" t="s">
        <v>18</v>
      </c>
      <c r="IO49" t="s">
        <v>18</v>
      </c>
      <c r="IP49" t="s">
        <v>18</v>
      </c>
      <c r="IQ49" t="s">
        <v>18</v>
      </c>
      <c r="IR49" t="s">
        <v>18</v>
      </c>
      <c r="IS49" t="s">
        <v>18</v>
      </c>
      <c r="IT49" t="s">
        <v>18</v>
      </c>
      <c r="IU49" t="s">
        <v>18</v>
      </c>
      <c r="IV49" t="s">
        <v>18</v>
      </c>
    </row>
    <row r="50" spans="1:256" ht="12.75">
      <c r="A50" t="s">
        <v>28</v>
      </c>
      <c r="B50">
        <v>905</v>
      </c>
      <c r="C50" t="s">
        <v>121</v>
      </c>
      <c r="D50" t="s">
        <v>131</v>
      </c>
      <c r="E50" t="s">
        <v>104</v>
      </c>
      <c r="F50">
        <v>225</v>
      </c>
      <c r="G50">
        <f t="shared" si="0"/>
        <v>0</v>
      </c>
      <c r="H50">
        <f>I50+J50+K50+L50</f>
        <v>0</v>
      </c>
      <c r="I50">
        <f>J50+K50+L50+M50</f>
        <v>0</v>
      </c>
      <c r="J50">
        <f>K50+L50+M50+N50</f>
        <v>0</v>
      </c>
      <c r="K50">
        <f>L50+M50+N50+O50</f>
        <v>0</v>
      </c>
      <c r="AR50" t="s">
        <v>20</v>
      </c>
      <c r="AS50" t="s">
        <v>20</v>
      </c>
      <c r="AT50" t="s">
        <v>20</v>
      </c>
      <c r="AU50" t="s">
        <v>20</v>
      </c>
      <c r="AV50" t="s">
        <v>20</v>
      </c>
      <c r="AW50" t="s">
        <v>20</v>
      </c>
      <c r="AX50" t="s">
        <v>20</v>
      </c>
      <c r="AY50" t="s">
        <v>20</v>
      </c>
      <c r="AZ50" t="s">
        <v>20</v>
      </c>
      <c r="BA50" t="s">
        <v>20</v>
      </c>
      <c r="BB50" t="s">
        <v>20</v>
      </c>
      <c r="BC50" t="s">
        <v>20</v>
      </c>
      <c r="BD50" t="s">
        <v>20</v>
      </c>
      <c r="BE50" t="s">
        <v>20</v>
      </c>
      <c r="BF50" t="s">
        <v>20</v>
      </c>
      <c r="BG50" t="s">
        <v>20</v>
      </c>
      <c r="BH50" t="s">
        <v>20</v>
      </c>
      <c r="BI50" t="s">
        <v>20</v>
      </c>
      <c r="BJ50" t="s">
        <v>20</v>
      </c>
      <c r="BK50" t="s">
        <v>20</v>
      </c>
      <c r="BL50" t="s">
        <v>20</v>
      </c>
      <c r="BM50" t="s">
        <v>20</v>
      </c>
      <c r="BN50" t="s">
        <v>20</v>
      </c>
      <c r="BO50" t="s">
        <v>20</v>
      </c>
      <c r="BP50" t="s">
        <v>20</v>
      </c>
      <c r="BQ50" t="s">
        <v>20</v>
      </c>
      <c r="BR50" t="s">
        <v>20</v>
      </c>
      <c r="BS50" t="s">
        <v>20</v>
      </c>
      <c r="BT50" t="s">
        <v>20</v>
      </c>
      <c r="BU50" t="s">
        <v>20</v>
      </c>
      <c r="BV50" t="s">
        <v>20</v>
      </c>
      <c r="BW50" t="s">
        <v>20</v>
      </c>
      <c r="BX50" t="s">
        <v>20</v>
      </c>
      <c r="BY50" t="s">
        <v>20</v>
      </c>
      <c r="BZ50" t="s">
        <v>20</v>
      </c>
      <c r="CA50" t="s">
        <v>20</v>
      </c>
      <c r="CB50" t="s">
        <v>20</v>
      </c>
      <c r="CC50" t="s">
        <v>20</v>
      </c>
      <c r="CD50" t="s">
        <v>20</v>
      </c>
      <c r="CE50" t="s">
        <v>20</v>
      </c>
      <c r="CF50" t="s">
        <v>20</v>
      </c>
      <c r="CG50" t="s">
        <v>20</v>
      </c>
      <c r="CH50" t="s">
        <v>20</v>
      </c>
      <c r="CI50" t="s">
        <v>20</v>
      </c>
      <c r="CJ50" t="s">
        <v>20</v>
      </c>
      <c r="CK50" t="s">
        <v>20</v>
      </c>
      <c r="CL50" t="s">
        <v>20</v>
      </c>
      <c r="CM50" t="s">
        <v>20</v>
      </c>
      <c r="CN50" t="s">
        <v>20</v>
      </c>
      <c r="CO50" t="s">
        <v>20</v>
      </c>
      <c r="CP50" t="s">
        <v>20</v>
      </c>
      <c r="CQ50" t="s">
        <v>20</v>
      </c>
      <c r="CR50" t="s">
        <v>20</v>
      </c>
      <c r="CS50" t="s">
        <v>20</v>
      </c>
      <c r="CT50" t="s">
        <v>20</v>
      </c>
      <c r="CU50" t="s">
        <v>20</v>
      </c>
      <c r="CV50" t="s">
        <v>20</v>
      </c>
      <c r="CW50" t="s">
        <v>20</v>
      </c>
      <c r="CX50" t="s">
        <v>20</v>
      </c>
      <c r="CY50" t="s">
        <v>20</v>
      </c>
      <c r="CZ50" t="s">
        <v>20</v>
      </c>
      <c r="DA50" t="s">
        <v>20</v>
      </c>
      <c r="DB50" t="s">
        <v>20</v>
      </c>
      <c r="DC50" t="s">
        <v>20</v>
      </c>
      <c r="DD50" t="s">
        <v>20</v>
      </c>
      <c r="DE50" t="s">
        <v>20</v>
      </c>
      <c r="DF50" t="s">
        <v>20</v>
      </c>
      <c r="DG50" t="s">
        <v>20</v>
      </c>
      <c r="DH50" t="s">
        <v>20</v>
      </c>
      <c r="DI50" t="s">
        <v>20</v>
      </c>
      <c r="DJ50" t="s">
        <v>20</v>
      </c>
      <c r="DK50" t="s">
        <v>20</v>
      </c>
      <c r="DL50" t="s">
        <v>20</v>
      </c>
      <c r="DM50" t="s">
        <v>20</v>
      </c>
      <c r="DN50" t="s">
        <v>20</v>
      </c>
      <c r="DO50" t="s">
        <v>20</v>
      </c>
      <c r="DP50" t="s">
        <v>20</v>
      </c>
      <c r="DQ50" t="s">
        <v>20</v>
      </c>
      <c r="DR50" t="s">
        <v>20</v>
      </c>
      <c r="DS50" t="s">
        <v>20</v>
      </c>
      <c r="DT50" t="s">
        <v>20</v>
      </c>
      <c r="DU50" t="s">
        <v>20</v>
      </c>
      <c r="DV50" t="s">
        <v>20</v>
      </c>
      <c r="DW50" t="s">
        <v>20</v>
      </c>
      <c r="DX50" t="s">
        <v>20</v>
      </c>
      <c r="DY50" t="s">
        <v>20</v>
      </c>
      <c r="DZ50" t="s">
        <v>20</v>
      </c>
      <c r="EA50" t="s">
        <v>20</v>
      </c>
      <c r="EB50" t="s">
        <v>20</v>
      </c>
      <c r="EC50" t="s">
        <v>20</v>
      </c>
      <c r="ED50" t="s">
        <v>20</v>
      </c>
      <c r="EE50" t="s">
        <v>20</v>
      </c>
      <c r="EF50" t="s">
        <v>20</v>
      </c>
      <c r="EG50" t="s">
        <v>20</v>
      </c>
      <c r="EH50" t="s">
        <v>20</v>
      </c>
      <c r="EI50" t="s">
        <v>20</v>
      </c>
      <c r="EJ50" t="s">
        <v>20</v>
      </c>
      <c r="EK50" t="s">
        <v>20</v>
      </c>
      <c r="EL50" t="s">
        <v>20</v>
      </c>
      <c r="EM50" t="s">
        <v>20</v>
      </c>
      <c r="EN50" t="s">
        <v>20</v>
      </c>
      <c r="EO50" t="s">
        <v>20</v>
      </c>
      <c r="EP50" t="s">
        <v>20</v>
      </c>
      <c r="EQ50" t="s">
        <v>20</v>
      </c>
      <c r="ER50" t="s">
        <v>20</v>
      </c>
      <c r="ES50" t="s">
        <v>20</v>
      </c>
      <c r="ET50" t="s">
        <v>20</v>
      </c>
      <c r="EU50" t="s">
        <v>20</v>
      </c>
      <c r="EV50" t="s">
        <v>20</v>
      </c>
      <c r="EW50" t="s">
        <v>20</v>
      </c>
      <c r="EX50" t="s">
        <v>20</v>
      </c>
      <c r="EY50" t="s">
        <v>20</v>
      </c>
      <c r="EZ50" t="s">
        <v>20</v>
      </c>
      <c r="FA50" t="s">
        <v>20</v>
      </c>
      <c r="FB50" t="s">
        <v>20</v>
      </c>
      <c r="FC50" t="s">
        <v>20</v>
      </c>
      <c r="FD50" t="s">
        <v>20</v>
      </c>
      <c r="FE50" t="s">
        <v>20</v>
      </c>
      <c r="FF50" t="s">
        <v>20</v>
      </c>
      <c r="FG50" t="s">
        <v>20</v>
      </c>
      <c r="FH50" t="s">
        <v>20</v>
      </c>
      <c r="FI50" t="s">
        <v>20</v>
      </c>
      <c r="FJ50" t="s">
        <v>20</v>
      </c>
      <c r="FK50" t="s">
        <v>20</v>
      </c>
      <c r="FL50" t="s">
        <v>20</v>
      </c>
      <c r="FM50" t="s">
        <v>20</v>
      </c>
      <c r="FN50" t="s">
        <v>20</v>
      </c>
      <c r="FO50" t="s">
        <v>20</v>
      </c>
      <c r="FP50" t="s">
        <v>20</v>
      </c>
      <c r="FQ50" t="s">
        <v>20</v>
      </c>
      <c r="FR50" t="s">
        <v>20</v>
      </c>
      <c r="FS50" t="s">
        <v>20</v>
      </c>
      <c r="FT50" t="s">
        <v>20</v>
      </c>
      <c r="FU50" t="s">
        <v>20</v>
      </c>
      <c r="FV50" t="s">
        <v>20</v>
      </c>
      <c r="FW50" t="s">
        <v>20</v>
      </c>
      <c r="FX50" t="s">
        <v>20</v>
      </c>
      <c r="FY50" t="s">
        <v>20</v>
      </c>
      <c r="FZ50" t="s">
        <v>20</v>
      </c>
      <c r="GA50" t="s">
        <v>20</v>
      </c>
      <c r="GB50" t="s">
        <v>20</v>
      </c>
      <c r="GC50" t="s">
        <v>20</v>
      </c>
      <c r="GD50" t="s">
        <v>20</v>
      </c>
      <c r="GE50" t="s">
        <v>20</v>
      </c>
      <c r="GF50" t="s">
        <v>20</v>
      </c>
      <c r="GG50" t="s">
        <v>20</v>
      </c>
      <c r="GH50" t="s">
        <v>20</v>
      </c>
      <c r="GI50" t="s">
        <v>20</v>
      </c>
      <c r="GJ50" t="s">
        <v>20</v>
      </c>
      <c r="GK50" t="s">
        <v>20</v>
      </c>
      <c r="GL50" t="s">
        <v>20</v>
      </c>
      <c r="GM50" t="s">
        <v>20</v>
      </c>
      <c r="GN50" t="s">
        <v>20</v>
      </c>
      <c r="GO50" t="s">
        <v>20</v>
      </c>
      <c r="GP50" t="s">
        <v>20</v>
      </c>
      <c r="GQ50" t="s">
        <v>20</v>
      </c>
      <c r="GR50" t="s">
        <v>20</v>
      </c>
      <c r="GS50" t="s">
        <v>20</v>
      </c>
      <c r="GT50" t="s">
        <v>20</v>
      </c>
      <c r="GU50" t="s">
        <v>20</v>
      </c>
      <c r="GV50" t="s">
        <v>20</v>
      </c>
      <c r="GW50" t="s">
        <v>20</v>
      </c>
      <c r="GX50" t="s">
        <v>20</v>
      </c>
      <c r="GY50" t="s">
        <v>20</v>
      </c>
      <c r="GZ50" t="s">
        <v>20</v>
      </c>
      <c r="HA50" t="s">
        <v>20</v>
      </c>
      <c r="HB50" t="s">
        <v>20</v>
      </c>
      <c r="HC50" t="s">
        <v>20</v>
      </c>
      <c r="HD50" t="s">
        <v>20</v>
      </c>
      <c r="HE50" t="s">
        <v>20</v>
      </c>
      <c r="HF50" t="s">
        <v>20</v>
      </c>
      <c r="HG50" t="s">
        <v>20</v>
      </c>
      <c r="HH50" t="s">
        <v>20</v>
      </c>
      <c r="HI50" t="s">
        <v>20</v>
      </c>
      <c r="HJ50" t="s">
        <v>20</v>
      </c>
      <c r="HK50" t="s">
        <v>20</v>
      </c>
      <c r="HL50" t="s">
        <v>20</v>
      </c>
      <c r="HM50" t="s">
        <v>20</v>
      </c>
      <c r="HN50" t="s">
        <v>20</v>
      </c>
      <c r="HO50" t="s">
        <v>20</v>
      </c>
      <c r="HP50" t="s">
        <v>20</v>
      </c>
      <c r="HQ50" t="s">
        <v>20</v>
      </c>
      <c r="HR50" t="s">
        <v>20</v>
      </c>
      <c r="HS50" t="s">
        <v>20</v>
      </c>
      <c r="HT50" t="s">
        <v>20</v>
      </c>
      <c r="HU50" t="s">
        <v>20</v>
      </c>
      <c r="HV50" t="s">
        <v>20</v>
      </c>
      <c r="HW50" t="s">
        <v>20</v>
      </c>
      <c r="HX50" t="s">
        <v>20</v>
      </c>
      <c r="HY50" t="s">
        <v>20</v>
      </c>
      <c r="HZ50" t="s">
        <v>20</v>
      </c>
      <c r="IA50" t="s">
        <v>20</v>
      </c>
      <c r="IB50" t="s">
        <v>20</v>
      </c>
      <c r="IC50" t="s">
        <v>20</v>
      </c>
      <c r="ID50" t="s">
        <v>20</v>
      </c>
      <c r="IE50" t="s">
        <v>20</v>
      </c>
      <c r="IF50" t="s">
        <v>20</v>
      </c>
      <c r="IG50" t="s">
        <v>20</v>
      </c>
      <c r="IH50" t="s">
        <v>20</v>
      </c>
      <c r="II50" t="s">
        <v>20</v>
      </c>
      <c r="IJ50" t="s">
        <v>20</v>
      </c>
      <c r="IK50" t="s">
        <v>20</v>
      </c>
      <c r="IL50" t="s">
        <v>20</v>
      </c>
      <c r="IM50" t="s">
        <v>20</v>
      </c>
      <c r="IN50" t="s">
        <v>20</v>
      </c>
      <c r="IO50" t="s">
        <v>20</v>
      </c>
      <c r="IP50" t="s">
        <v>20</v>
      </c>
      <c r="IQ50" t="s">
        <v>20</v>
      </c>
      <c r="IR50" t="s">
        <v>20</v>
      </c>
      <c r="IS50" t="s">
        <v>20</v>
      </c>
      <c r="IT50" t="s">
        <v>20</v>
      </c>
      <c r="IU50" t="s">
        <v>20</v>
      </c>
      <c r="IV50" t="s">
        <v>20</v>
      </c>
    </row>
    <row r="51" spans="1:256" ht="12.75">
      <c r="A51" t="s">
        <v>30</v>
      </c>
      <c r="F51" t="s">
        <v>31</v>
      </c>
      <c r="G51">
        <f t="shared" si="0"/>
        <v>0</v>
      </c>
      <c r="AR51" t="s">
        <v>22</v>
      </c>
      <c r="AS51" t="s">
        <v>22</v>
      </c>
      <c r="AT51" t="s">
        <v>22</v>
      </c>
      <c r="AU51" t="s">
        <v>22</v>
      </c>
      <c r="AV51" t="s">
        <v>22</v>
      </c>
      <c r="AW51" t="s">
        <v>22</v>
      </c>
      <c r="AX51" t="s">
        <v>22</v>
      </c>
      <c r="AY51" t="s">
        <v>22</v>
      </c>
      <c r="AZ51" t="s">
        <v>22</v>
      </c>
      <c r="BA51" t="s">
        <v>22</v>
      </c>
      <c r="BB51" t="s">
        <v>22</v>
      </c>
      <c r="BC51" t="s">
        <v>22</v>
      </c>
      <c r="BD51" t="s">
        <v>22</v>
      </c>
      <c r="BE51" t="s">
        <v>22</v>
      </c>
      <c r="BF51" t="s">
        <v>22</v>
      </c>
      <c r="BG51" t="s">
        <v>22</v>
      </c>
      <c r="BH51" t="s">
        <v>22</v>
      </c>
      <c r="BI51" t="s">
        <v>22</v>
      </c>
      <c r="BJ51" t="s">
        <v>22</v>
      </c>
      <c r="BK51" t="s">
        <v>22</v>
      </c>
      <c r="BL51" t="s">
        <v>22</v>
      </c>
      <c r="BM51" t="s">
        <v>22</v>
      </c>
      <c r="BN51" t="s">
        <v>22</v>
      </c>
      <c r="BO51" t="s">
        <v>22</v>
      </c>
      <c r="BP51" t="s">
        <v>22</v>
      </c>
      <c r="BQ51" t="s">
        <v>22</v>
      </c>
      <c r="BR51" t="s">
        <v>22</v>
      </c>
      <c r="BS51" t="s">
        <v>22</v>
      </c>
      <c r="BT51" t="s">
        <v>22</v>
      </c>
      <c r="BU51" t="s">
        <v>22</v>
      </c>
      <c r="BV51" t="s">
        <v>22</v>
      </c>
      <c r="BW51" t="s">
        <v>22</v>
      </c>
      <c r="BX51" t="s">
        <v>22</v>
      </c>
      <c r="BY51" t="s">
        <v>22</v>
      </c>
      <c r="BZ51" t="s">
        <v>22</v>
      </c>
      <c r="CA51" t="s">
        <v>22</v>
      </c>
      <c r="CB51" t="s">
        <v>22</v>
      </c>
      <c r="CC51" t="s">
        <v>22</v>
      </c>
      <c r="CD51" t="s">
        <v>22</v>
      </c>
      <c r="CE51" t="s">
        <v>22</v>
      </c>
      <c r="CF51" t="s">
        <v>22</v>
      </c>
      <c r="CG51" t="s">
        <v>22</v>
      </c>
      <c r="CH51" t="s">
        <v>22</v>
      </c>
      <c r="CI51" t="s">
        <v>22</v>
      </c>
      <c r="CJ51" t="s">
        <v>22</v>
      </c>
      <c r="CK51" t="s">
        <v>22</v>
      </c>
      <c r="CL51" t="s">
        <v>22</v>
      </c>
      <c r="CM51" t="s">
        <v>22</v>
      </c>
      <c r="CN51" t="s">
        <v>22</v>
      </c>
      <c r="CO51" t="s">
        <v>22</v>
      </c>
      <c r="CP51" t="s">
        <v>22</v>
      </c>
      <c r="CQ51" t="s">
        <v>22</v>
      </c>
      <c r="CR51" t="s">
        <v>22</v>
      </c>
      <c r="CS51" t="s">
        <v>22</v>
      </c>
      <c r="CT51" t="s">
        <v>22</v>
      </c>
      <c r="CU51" t="s">
        <v>22</v>
      </c>
      <c r="CV51" t="s">
        <v>22</v>
      </c>
      <c r="CW51" t="s">
        <v>22</v>
      </c>
      <c r="CX51" t="s">
        <v>22</v>
      </c>
      <c r="CY51" t="s">
        <v>22</v>
      </c>
      <c r="CZ51" t="s">
        <v>22</v>
      </c>
      <c r="DA51" t="s">
        <v>22</v>
      </c>
      <c r="DB51" t="s">
        <v>22</v>
      </c>
      <c r="DC51" t="s">
        <v>22</v>
      </c>
      <c r="DD51" t="s">
        <v>22</v>
      </c>
      <c r="DE51" t="s">
        <v>22</v>
      </c>
      <c r="DF51" t="s">
        <v>22</v>
      </c>
      <c r="DG51" t="s">
        <v>22</v>
      </c>
      <c r="DH51" t="s">
        <v>22</v>
      </c>
      <c r="DI51" t="s">
        <v>22</v>
      </c>
      <c r="DJ51" t="s">
        <v>22</v>
      </c>
      <c r="DK51" t="s">
        <v>22</v>
      </c>
      <c r="DL51" t="s">
        <v>22</v>
      </c>
      <c r="DM51" t="s">
        <v>22</v>
      </c>
      <c r="DN51" t="s">
        <v>22</v>
      </c>
      <c r="DO51" t="s">
        <v>22</v>
      </c>
      <c r="DP51" t="s">
        <v>22</v>
      </c>
      <c r="DQ51" t="s">
        <v>22</v>
      </c>
      <c r="DR51" t="s">
        <v>22</v>
      </c>
      <c r="DS51" t="s">
        <v>22</v>
      </c>
      <c r="DT51" t="s">
        <v>22</v>
      </c>
      <c r="DU51" t="s">
        <v>22</v>
      </c>
      <c r="DV51" t="s">
        <v>22</v>
      </c>
      <c r="DW51" t="s">
        <v>22</v>
      </c>
      <c r="DX51" t="s">
        <v>22</v>
      </c>
      <c r="DY51" t="s">
        <v>22</v>
      </c>
      <c r="DZ51" t="s">
        <v>22</v>
      </c>
      <c r="EA51" t="s">
        <v>22</v>
      </c>
      <c r="EB51" t="s">
        <v>22</v>
      </c>
      <c r="EC51" t="s">
        <v>22</v>
      </c>
      <c r="ED51" t="s">
        <v>22</v>
      </c>
      <c r="EE51" t="s">
        <v>22</v>
      </c>
      <c r="EF51" t="s">
        <v>22</v>
      </c>
      <c r="EG51" t="s">
        <v>22</v>
      </c>
      <c r="EH51" t="s">
        <v>22</v>
      </c>
      <c r="EI51" t="s">
        <v>22</v>
      </c>
      <c r="EJ51" t="s">
        <v>22</v>
      </c>
      <c r="EK51" t="s">
        <v>22</v>
      </c>
      <c r="EL51" t="s">
        <v>22</v>
      </c>
      <c r="EM51" t="s">
        <v>22</v>
      </c>
      <c r="EN51" t="s">
        <v>22</v>
      </c>
      <c r="EO51" t="s">
        <v>22</v>
      </c>
      <c r="EP51" t="s">
        <v>22</v>
      </c>
      <c r="EQ51" t="s">
        <v>22</v>
      </c>
      <c r="ER51" t="s">
        <v>22</v>
      </c>
      <c r="ES51" t="s">
        <v>22</v>
      </c>
      <c r="ET51" t="s">
        <v>22</v>
      </c>
      <c r="EU51" t="s">
        <v>22</v>
      </c>
      <c r="EV51" t="s">
        <v>22</v>
      </c>
      <c r="EW51" t="s">
        <v>22</v>
      </c>
      <c r="EX51" t="s">
        <v>22</v>
      </c>
      <c r="EY51" t="s">
        <v>22</v>
      </c>
      <c r="EZ51" t="s">
        <v>22</v>
      </c>
      <c r="FA51" t="s">
        <v>22</v>
      </c>
      <c r="FB51" t="s">
        <v>22</v>
      </c>
      <c r="FC51" t="s">
        <v>22</v>
      </c>
      <c r="FD51" t="s">
        <v>22</v>
      </c>
      <c r="FE51" t="s">
        <v>22</v>
      </c>
      <c r="FF51" t="s">
        <v>22</v>
      </c>
      <c r="FG51" t="s">
        <v>22</v>
      </c>
      <c r="FH51" t="s">
        <v>22</v>
      </c>
      <c r="FI51" t="s">
        <v>22</v>
      </c>
      <c r="FJ51" t="s">
        <v>22</v>
      </c>
      <c r="FK51" t="s">
        <v>22</v>
      </c>
      <c r="FL51" t="s">
        <v>22</v>
      </c>
      <c r="FM51" t="s">
        <v>22</v>
      </c>
      <c r="FN51" t="s">
        <v>22</v>
      </c>
      <c r="FO51" t="s">
        <v>22</v>
      </c>
      <c r="FP51" t="s">
        <v>22</v>
      </c>
      <c r="FQ51" t="s">
        <v>22</v>
      </c>
      <c r="FR51" t="s">
        <v>22</v>
      </c>
      <c r="FS51" t="s">
        <v>22</v>
      </c>
      <c r="FT51" t="s">
        <v>22</v>
      </c>
      <c r="FU51" t="s">
        <v>22</v>
      </c>
      <c r="FV51" t="s">
        <v>22</v>
      </c>
      <c r="FW51" t="s">
        <v>22</v>
      </c>
      <c r="FX51" t="s">
        <v>22</v>
      </c>
      <c r="FY51" t="s">
        <v>22</v>
      </c>
      <c r="FZ51" t="s">
        <v>22</v>
      </c>
      <c r="GA51" t="s">
        <v>22</v>
      </c>
      <c r="GB51" t="s">
        <v>22</v>
      </c>
      <c r="GC51" t="s">
        <v>22</v>
      </c>
      <c r="GD51" t="s">
        <v>22</v>
      </c>
      <c r="GE51" t="s">
        <v>22</v>
      </c>
      <c r="GF51" t="s">
        <v>22</v>
      </c>
      <c r="GG51" t="s">
        <v>22</v>
      </c>
      <c r="GH51" t="s">
        <v>22</v>
      </c>
      <c r="GI51" t="s">
        <v>22</v>
      </c>
      <c r="GJ51" t="s">
        <v>22</v>
      </c>
      <c r="GK51" t="s">
        <v>22</v>
      </c>
      <c r="GL51" t="s">
        <v>22</v>
      </c>
      <c r="GM51" t="s">
        <v>22</v>
      </c>
      <c r="GN51" t="s">
        <v>22</v>
      </c>
      <c r="GO51" t="s">
        <v>22</v>
      </c>
      <c r="GP51" t="s">
        <v>22</v>
      </c>
      <c r="GQ51" t="s">
        <v>22</v>
      </c>
      <c r="GR51" t="s">
        <v>22</v>
      </c>
      <c r="GS51" t="s">
        <v>22</v>
      </c>
      <c r="GT51" t="s">
        <v>22</v>
      </c>
      <c r="GU51" t="s">
        <v>22</v>
      </c>
      <c r="GV51" t="s">
        <v>22</v>
      </c>
      <c r="GW51" t="s">
        <v>22</v>
      </c>
      <c r="GX51" t="s">
        <v>22</v>
      </c>
      <c r="GY51" t="s">
        <v>22</v>
      </c>
      <c r="GZ51" t="s">
        <v>22</v>
      </c>
      <c r="HA51" t="s">
        <v>22</v>
      </c>
      <c r="HB51" t="s">
        <v>22</v>
      </c>
      <c r="HC51" t="s">
        <v>22</v>
      </c>
      <c r="HD51" t="s">
        <v>22</v>
      </c>
      <c r="HE51" t="s">
        <v>22</v>
      </c>
      <c r="HF51" t="s">
        <v>22</v>
      </c>
      <c r="HG51" t="s">
        <v>22</v>
      </c>
      <c r="HH51" t="s">
        <v>22</v>
      </c>
      <c r="HI51" t="s">
        <v>22</v>
      </c>
      <c r="HJ51" t="s">
        <v>22</v>
      </c>
      <c r="HK51" t="s">
        <v>22</v>
      </c>
      <c r="HL51" t="s">
        <v>22</v>
      </c>
      <c r="HM51" t="s">
        <v>22</v>
      </c>
      <c r="HN51" t="s">
        <v>22</v>
      </c>
      <c r="HO51" t="s">
        <v>22</v>
      </c>
      <c r="HP51" t="s">
        <v>22</v>
      </c>
      <c r="HQ51" t="s">
        <v>22</v>
      </c>
      <c r="HR51" t="s">
        <v>22</v>
      </c>
      <c r="HS51" t="s">
        <v>22</v>
      </c>
      <c r="HT51" t="s">
        <v>22</v>
      </c>
      <c r="HU51" t="s">
        <v>22</v>
      </c>
      <c r="HV51" t="s">
        <v>22</v>
      </c>
      <c r="HW51" t="s">
        <v>22</v>
      </c>
      <c r="HX51" t="s">
        <v>22</v>
      </c>
      <c r="HY51" t="s">
        <v>22</v>
      </c>
      <c r="HZ51" t="s">
        <v>22</v>
      </c>
      <c r="IA51" t="s">
        <v>22</v>
      </c>
      <c r="IB51" t="s">
        <v>22</v>
      </c>
      <c r="IC51" t="s">
        <v>22</v>
      </c>
      <c r="ID51" t="s">
        <v>22</v>
      </c>
      <c r="IE51" t="s">
        <v>22</v>
      </c>
      <c r="IF51" t="s">
        <v>22</v>
      </c>
      <c r="IG51" t="s">
        <v>22</v>
      </c>
      <c r="IH51" t="s">
        <v>22</v>
      </c>
      <c r="II51" t="s">
        <v>22</v>
      </c>
      <c r="IJ51" t="s">
        <v>22</v>
      </c>
      <c r="IK51" t="s">
        <v>22</v>
      </c>
      <c r="IL51" t="s">
        <v>22</v>
      </c>
      <c r="IM51" t="s">
        <v>22</v>
      </c>
      <c r="IN51" t="s">
        <v>22</v>
      </c>
      <c r="IO51" t="s">
        <v>22</v>
      </c>
      <c r="IP51" t="s">
        <v>22</v>
      </c>
      <c r="IQ51" t="s">
        <v>22</v>
      </c>
      <c r="IR51" t="s">
        <v>22</v>
      </c>
      <c r="IS51" t="s">
        <v>22</v>
      </c>
      <c r="IT51" t="s">
        <v>22</v>
      </c>
      <c r="IU51" t="s">
        <v>22</v>
      </c>
      <c r="IV51" t="s">
        <v>22</v>
      </c>
    </row>
    <row r="52" spans="1:256" ht="12.75">
      <c r="A52" t="s">
        <v>32</v>
      </c>
      <c r="F52" t="s">
        <v>33</v>
      </c>
      <c r="G52">
        <f t="shared" si="0"/>
        <v>0</v>
      </c>
      <c r="AR52" t="s">
        <v>24</v>
      </c>
      <c r="AS52" t="s">
        <v>24</v>
      </c>
      <c r="AT52" t="s">
        <v>24</v>
      </c>
      <c r="AU52" t="s">
        <v>24</v>
      </c>
      <c r="AV52" t="s">
        <v>24</v>
      </c>
      <c r="AW52" t="s">
        <v>24</v>
      </c>
      <c r="AX52" t="s">
        <v>24</v>
      </c>
      <c r="AY52" t="s">
        <v>24</v>
      </c>
      <c r="AZ52" t="s">
        <v>24</v>
      </c>
      <c r="BA52" t="s">
        <v>24</v>
      </c>
      <c r="BB52" t="s">
        <v>24</v>
      </c>
      <c r="BC52" t="s">
        <v>24</v>
      </c>
      <c r="BD52" t="s">
        <v>24</v>
      </c>
      <c r="BE52" t="s">
        <v>24</v>
      </c>
      <c r="BF52" t="s">
        <v>24</v>
      </c>
      <c r="BG52" t="s">
        <v>24</v>
      </c>
      <c r="BH52" t="s">
        <v>24</v>
      </c>
      <c r="BI52" t="s">
        <v>24</v>
      </c>
      <c r="BJ52" t="s">
        <v>24</v>
      </c>
      <c r="BK52" t="s">
        <v>24</v>
      </c>
      <c r="BL52" t="s">
        <v>24</v>
      </c>
      <c r="BM52" t="s">
        <v>24</v>
      </c>
      <c r="BN52" t="s">
        <v>24</v>
      </c>
      <c r="BO52" t="s">
        <v>24</v>
      </c>
      <c r="BP52" t="s">
        <v>24</v>
      </c>
      <c r="BQ52" t="s">
        <v>24</v>
      </c>
      <c r="BR52" t="s">
        <v>24</v>
      </c>
      <c r="BS52" t="s">
        <v>24</v>
      </c>
      <c r="BT52" t="s">
        <v>24</v>
      </c>
      <c r="BU52" t="s">
        <v>24</v>
      </c>
      <c r="BV52" t="s">
        <v>24</v>
      </c>
      <c r="BW52" t="s">
        <v>24</v>
      </c>
      <c r="BX52" t="s">
        <v>24</v>
      </c>
      <c r="BY52" t="s">
        <v>24</v>
      </c>
      <c r="BZ52" t="s">
        <v>24</v>
      </c>
      <c r="CA52" t="s">
        <v>24</v>
      </c>
      <c r="CB52" t="s">
        <v>24</v>
      </c>
      <c r="CC52" t="s">
        <v>24</v>
      </c>
      <c r="CD52" t="s">
        <v>24</v>
      </c>
      <c r="CE52" t="s">
        <v>24</v>
      </c>
      <c r="CF52" t="s">
        <v>24</v>
      </c>
      <c r="CG52" t="s">
        <v>24</v>
      </c>
      <c r="CH52" t="s">
        <v>24</v>
      </c>
      <c r="CI52" t="s">
        <v>24</v>
      </c>
      <c r="CJ52" t="s">
        <v>24</v>
      </c>
      <c r="CK52" t="s">
        <v>24</v>
      </c>
      <c r="CL52" t="s">
        <v>24</v>
      </c>
      <c r="CM52" t="s">
        <v>24</v>
      </c>
      <c r="CN52" t="s">
        <v>24</v>
      </c>
      <c r="CO52" t="s">
        <v>24</v>
      </c>
      <c r="CP52" t="s">
        <v>24</v>
      </c>
      <c r="CQ52" t="s">
        <v>24</v>
      </c>
      <c r="CR52" t="s">
        <v>24</v>
      </c>
      <c r="CS52" t="s">
        <v>24</v>
      </c>
      <c r="CT52" t="s">
        <v>24</v>
      </c>
      <c r="CU52" t="s">
        <v>24</v>
      </c>
      <c r="CV52" t="s">
        <v>24</v>
      </c>
      <c r="CW52" t="s">
        <v>24</v>
      </c>
      <c r="CX52" t="s">
        <v>24</v>
      </c>
      <c r="CY52" t="s">
        <v>24</v>
      </c>
      <c r="CZ52" t="s">
        <v>24</v>
      </c>
      <c r="DA52" t="s">
        <v>24</v>
      </c>
      <c r="DB52" t="s">
        <v>24</v>
      </c>
      <c r="DC52" t="s">
        <v>24</v>
      </c>
      <c r="DD52" t="s">
        <v>24</v>
      </c>
      <c r="DE52" t="s">
        <v>24</v>
      </c>
      <c r="DF52" t="s">
        <v>24</v>
      </c>
      <c r="DG52" t="s">
        <v>24</v>
      </c>
      <c r="DH52" t="s">
        <v>24</v>
      </c>
      <c r="DI52" t="s">
        <v>24</v>
      </c>
      <c r="DJ52" t="s">
        <v>24</v>
      </c>
      <c r="DK52" t="s">
        <v>24</v>
      </c>
      <c r="DL52" t="s">
        <v>24</v>
      </c>
      <c r="DM52" t="s">
        <v>24</v>
      </c>
      <c r="DN52" t="s">
        <v>24</v>
      </c>
      <c r="DO52" t="s">
        <v>24</v>
      </c>
      <c r="DP52" t="s">
        <v>24</v>
      </c>
      <c r="DQ52" t="s">
        <v>24</v>
      </c>
      <c r="DR52" t="s">
        <v>24</v>
      </c>
      <c r="DS52" t="s">
        <v>24</v>
      </c>
      <c r="DT52" t="s">
        <v>24</v>
      </c>
      <c r="DU52" t="s">
        <v>24</v>
      </c>
      <c r="DV52" t="s">
        <v>24</v>
      </c>
      <c r="DW52" t="s">
        <v>24</v>
      </c>
      <c r="DX52" t="s">
        <v>24</v>
      </c>
      <c r="DY52" t="s">
        <v>24</v>
      </c>
      <c r="DZ52" t="s">
        <v>24</v>
      </c>
      <c r="EA52" t="s">
        <v>24</v>
      </c>
      <c r="EB52" t="s">
        <v>24</v>
      </c>
      <c r="EC52" t="s">
        <v>24</v>
      </c>
      <c r="ED52" t="s">
        <v>24</v>
      </c>
      <c r="EE52" t="s">
        <v>24</v>
      </c>
      <c r="EF52" t="s">
        <v>24</v>
      </c>
      <c r="EG52" t="s">
        <v>24</v>
      </c>
      <c r="EH52" t="s">
        <v>24</v>
      </c>
      <c r="EI52" t="s">
        <v>24</v>
      </c>
      <c r="EJ52" t="s">
        <v>24</v>
      </c>
      <c r="EK52" t="s">
        <v>24</v>
      </c>
      <c r="EL52" t="s">
        <v>24</v>
      </c>
      <c r="EM52" t="s">
        <v>24</v>
      </c>
      <c r="EN52" t="s">
        <v>24</v>
      </c>
      <c r="EO52" t="s">
        <v>24</v>
      </c>
      <c r="EP52" t="s">
        <v>24</v>
      </c>
      <c r="EQ52" t="s">
        <v>24</v>
      </c>
      <c r="ER52" t="s">
        <v>24</v>
      </c>
      <c r="ES52" t="s">
        <v>24</v>
      </c>
      <c r="ET52" t="s">
        <v>24</v>
      </c>
      <c r="EU52" t="s">
        <v>24</v>
      </c>
      <c r="EV52" t="s">
        <v>24</v>
      </c>
      <c r="EW52" t="s">
        <v>24</v>
      </c>
      <c r="EX52" t="s">
        <v>24</v>
      </c>
      <c r="EY52" t="s">
        <v>24</v>
      </c>
      <c r="EZ52" t="s">
        <v>24</v>
      </c>
      <c r="FA52" t="s">
        <v>24</v>
      </c>
      <c r="FB52" t="s">
        <v>24</v>
      </c>
      <c r="FC52" t="s">
        <v>24</v>
      </c>
      <c r="FD52" t="s">
        <v>24</v>
      </c>
      <c r="FE52" t="s">
        <v>24</v>
      </c>
      <c r="FF52" t="s">
        <v>24</v>
      </c>
      <c r="FG52" t="s">
        <v>24</v>
      </c>
      <c r="FH52" t="s">
        <v>24</v>
      </c>
      <c r="FI52" t="s">
        <v>24</v>
      </c>
      <c r="FJ52" t="s">
        <v>24</v>
      </c>
      <c r="FK52" t="s">
        <v>24</v>
      </c>
      <c r="FL52" t="s">
        <v>24</v>
      </c>
      <c r="FM52" t="s">
        <v>24</v>
      </c>
      <c r="FN52" t="s">
        <v>24</v>
      </c>
      <c r="FO52" t="s">
        <v>24</v>
      </c>
      <c r="FP52" t="s">
        <v>24</v>
      </c>
      <c r="FQ52" t="s">
        <v>24</v>
      </c>
      <c r="FR52" t="s">
        <v>24</v>
      </c>
      <c r="FS52" t="s">
        <v>24</v>
      </c>
      <c r="FT52" t="s">
        <v>24</v>
      </c>
      <c r="FU52" t="s">
        <v>24</v>
      </c>
      <c r="FV52" t="s">
        <v>24</v>
      </c>
      <c r="FW52" t="s">
        <v>24</v>
      </c>
      <c r="FX52" t="s">
        <v>24</v>
      </c>
      <c r="FY52" t="s">
        <v>24</v>
      </c>
      <c r="FZ52" t="s">
        <v>24</v>
      </c>
      <c r="GA52" t="s">
        <v>24</v>
      </c>
      <c r="GB52" t="s">
        <v>24</v>
      </c>
      <c r="GC52" t="s">
        <v>24</v>
      </c>
      <c r="GD52" t="s">
        <v>24</v>
      </c>
      <c r="GE52" t="s">
        <v>24</v>
      </c>
      <c r="GF52" t="s">
        <v>24</v>
      </c>
      <c r="GG52" t="s">
        <v>24</v>
      </c>
      <c r="GH52" t="s">
        <v>24</v>
      </c>
      <c r="GI52" t="s">
        <v>24</v>
      </c>
      <c r="GJ52" t="s">
        <v>24</v>
      </c>
      <c r="GK52" t="s">
        <v>24</v>
      </c>
      <c r="GL52" t="s">
        <v>24</v>
      </c>
      <c r="GM52" t="s">
        <v>24</v>
      </c>
      <c r="GN52" t="s">
        <v>24</v>
      </c>
      <c r="GO52" t="s">
        <v>24</v>
      </c>
      <c r="GP52" t="s">
        <v>24</v>
      </c>
      <c r="GQ52" t="s">
        <v>24</v>
      </c>
      <c r="GR52" t="s">
        <v>24</v>
      </c>
      <c r="GS52" t="s">
        <v>24</v>
      </c>
      <c r="GT52" t="s">
        <v>24</v>
      </c>
      <c r="GU52" t="s">
        <v>24</v>
      </c>
      <c r="GV52" t="s">
        <v>24</v>
      </c>
      <c r="GW52" t="s">
        <v>24</v>
      </c>
      <c r="GX52" t="s">
        <v>24</v>
      </c>
      <c r="GY52" t="s">
        <v>24</v>
      </c>
      <c r="GZ52" t="s">
        <v>24</v>
      </c>
      <c r="HA52" t="s">
        <v>24</v>
      </c>
      <c r="HB52" t="s">
        <v>24</v>
      </c>
      <c r="HC52" t="s">
        <v>24</v>
      </c>
      <c r="HD52" t="s">
        <v>24</v>
      </c>
      <c r="HE52" t="s">
        <v>24</v>
      </c>
      <c r="HF52" t="s">
        <v>24</v>
      </c>
      <c r="HG52" t="s">
        <v>24</v>
      </c>
      <c r="HH52" t="s">
        <v>24</v>
      </c>
      <c r="HI52" t="s">
        <v>24</v>
      </c>
      <c r="HJ52" t="s">
        <v>24</v>
      </c>
      <c r="HK52" t="s">
        <v>24</v>
      </c>
      <c r="HL52" t="s">
        <v>24</v>
      </c>
      <c r="HM52" t="s">
        <v>24</v>
      </c>
      <c r="HN52" t="s">
        <v>24</v>
      </c>
      <c r="HO52" t="s">
        <v>24</v>
      </c>
      <c r="HP52" t="s">
        <v>24</v>
      </c>
      <c r="HQ52" t="s">
        <v>24</v>
      </c>
      <c r="HR52" t="s">
        <v>24</v>
      </c>
      <c r="HS52" t="s">
        <v>24</v>
      </c>
      <c r="HT52" t="s">
        <v>24</v>
      </c>
      <c r="HU52" t="s">
        <v>24</v>
      </c>
      <c r="HV52" t="s">
        <v>24</v>
      </c>
      <c r="HW52" t="s">
        <v>24</v>
      </c>
      <c r="HX52" t="s">
        <v>24</v>
      </c>
      <c r="HY52" t="s">
        <v>24</v>
      </c>
      <c r="HZ52" t="s">
        <v>24</v>
      </c>
      <c r="IA52" t="s">
        <v>24</v>
      </c>
      <c r="IB52" t="s">
        <v>24</v>
      </c>
      <c r="IC52" t="s">
        <v>24</v>
      </c>
      <c r="ID52" t="s">
        <v>24</v>
      </c>
      <c r="IE52" t="s">
        <v>24</v>
      </c>
      <c r="IF52" t="s">
        <v>24</v>
      </c>
      <c r="IG52" t="s">
        <v>24</v>
      </c>
      <c r="IH52" t="s">
        <v>24</v>
      </c>
      <c r="II52" t="s">
        <v>24</v>
      </c>
      <c r="IJ52" t="s">
        <v>24</v>
      </c>
      <c r="IK52" t="s">
        <v>24</v>
      </c>
      <c r="IL52" t="s">
        <v>24</v>
      </c>
      <c r="IM52" t="s">
        <v>24</v>
      </c>
      <c r="IN52" t="s">
        <v>24</v>
      </c>
      <c r="IO52" t="s">
        <v>24</v>
      </c>
      <c r="IP52" t="s">
        <v>24</v>
      </c>
      <c r="IQ52" t="s">
        <v>24</v>
      </c>
      <c r="IR52" t="s">
        <v>24</v>
      </c>
      <c r="IS52" t="s">
        <v>24</v>
      </c>
      <c r="IT52" t="s">
        <v>24</v>
      </c>
      <c r="IU52" t="s">
        <v>24</v>
      </c>
      <c r="IV52" t="s">
        <v>24</v>
      </c>
    </row>
    <row r="53" spans="1:11" ht="12.75">
      <c r="A53" t="s">
        <v>34</v>
      </c>
      <c r="B53">
        <v>905</v>
      </c>
      <c r="C53" t="s">
        <v>121</v>
      </c>
      <c r="D53" t="s">
        <v>131</v>
      </c>
      <c r="E53" t="s">
        <v>104</v>
      </c>
      <c r="F53">
        <v>226</v>
      </c>
      <c r="G53">
        <f>G54+G55+G56+G57</f>
        <v>0</v>
      </c>
      <c r="H53">
        <f>H54+H55+H56</f>
        <v>0</v>
      </c>
      <c r="I53">
        <f>I54+I55+I56+I57</f>
        <v>0</v>
      </c>
      <c r="J53">
        <f>J54+J55+J56</f>
        <v>0</v>
      </c>
      <c r="K53">
        <f>K54+K55+K56</f>
        <v>0</v>
      </c>
    </row>
    <row r="54" spans="1:7" ht="12.75">
      <c r="A54" t="s">
        <v>71</v>
      </c>
      <c r="F54" t="s">
        <v>72</v>
      </c>
      <c r="G54">
        <f>H54+I54+J54+K54</f>
        <v>0</v>
      </c>
    </row>
    <row r="55" spans="1:7" ht="12.75">
      <c r="A55" t="s">
        <v>122</v>
      </c>
      <c r="F55" t="s">
        <v>96</v>
      </c>
      <c r="G55">
        <f>H55+I55+J55+K55</f>
        <v>0</v>
      </c>
    </row>
    <row r="56" spans="1:7" ht="12.75">
      <c r="A56" t="s">
        <v>123</v>
      </c>
      <c r="F56" t="s">
        <v>109</v>
      </c>
      <c r="G56">
        <f>H56+I56+J56+K56</f>
        <v>0</v>
      </c>
    </row>
    <row r="57" spans="1:6" ht="12.75">
      <c r="A57" t="s">
        <v>39</v>
      </c>
      <c r="F57" t="s">
        <v>40</v>
      </c>
    </row>
    <row r="58" spans="1:11" ht="12.75">
      <c r="A58" t="s">
        <v>73</v>
      </c>
      <c r="B58">
        <v>905</v>
      </c>
      <c r="C58" t="s">
        <v>121</v>
      </c>
      <c r="D58" t="s">
        <v>131</v>
      </c>
      <c r="E58" t="s">
        <v>104</v>
      </c>
      <c r="F58">
        <v>290</v>
      </c>
      <c r="G58">
        <f>G59+G60</f>
        <v>0</v>
      </c>
      <c r="H58">
        <f>H59+H60</f>
        <v>0</v>
      </c>
      <c r="I58">
        <f>I59+I60</f>
        <v>0</v>
      </c>
      <c r="J58">
        <f>J59+J60</f>
        <v>0</v>
      </c>
      <c r="K58">
        <f>K59+K60</f>
        <v>0</v>
      </c>
    </row>
    <row r="59" spans="1:7" ht="12.75">
      <c r="A59" t="s">
        <v>76</v>
      </c>
      <c r="F59" t="s">
        <v>77</v>
      </c>
      <c r="G59">
        <f>H59+I59+J59+K59</f>
        <v>0</v>
      </c>
    </row>
    <row r="60" spans="1:7" ht="12.75">
      <c r="A60" t="s">
        <v>78</v>
      </c>
      <c r="F60" t="s">
        <v>124</v>
      </c>
      <c r="G60">
        <f>H60+I60+J60+K60</f>
        <v>0</v>
      </c>
    </row>
    <row r="61" spans="1:6" ht="12.75">
      <c r="A61" t="s">
        <v>79</v>
      </c>
      <c r="B61">
        <v>905</v>
      </c>
      <c r="C61" t="s">
        <v>121</v>
      </c>
      <c r="D61" t="s">
        <v>131</v>
      </c>
      <c r="E61" t="s">
        <v>104</v>
      </c>
      <c r="F61">
        <v>310</v>
      </c>
    </row>
    <row r="62" spans="1:6" ht="12.75">
      <c r="A62" t="s">
        <v>81</v>
      </c>
      <c r="F62" t="s">
        <v>82</v>
      </c>
    </row>
    <row r="63" spans="1:11" ht="12.75">
      <c r="A63" t="s">
        <v>61</v>
      </c>
      <c r="B63">
        <v>905</v>
      </c>
      <c r="C63" t="s">
        <v>121</v>
      </c>
      <c r="D63" t="s">
        <v>131</v>
      </c>
      <c r="E63" t="s">
        <v>104</v>
      </c>
      <c r="F63">
        <v>340</v>
      </c>
      <c r="G63">
        <f>G64+G65+G66+G67</f>
        <v>0</v>
      </c>
      <c r="H63">
        <f>H64+H65+H66</f>
        <v>0</v>
      </c>
      <c r="I63">
        <f>I64+I65+I66</f>
        <v>0</v>
      </c>
      <c r="J63">
        <f>J64+J65+J66</f>
        <v>0</v>
      </c>
      <c r="K63">
        <f>K64+K65+K66</f>
        <v>0</v>
      </c>
    </row>
    <row r="64" spans="1:7" ht="12.75">
      <c r="A64" t="s">
        <v>83</v>
      </c>
      <c r="F64" t="s">
        <v>84</v>
      </c>
      <c r="G64">
        <f>H64+I64+J64+K64</f>
        <v>0</v>
      </c>
    </row>
    <row r="65" spans="1:7" ht="12.75">
      <c r="A65" t="s">
        <v>85</v>
      </c>
      <c r="F65" t="s">
        <v>86</v>
      </c>
      <c r="G65">
        <f>H65+I65+J65+K65</f>
        <v>0</v>
      </c>
    </row>
    <row r="66" spans="1:7" ht="12.75">
      <c r="A66" t="s">
        <v>87</v>
      </c>
      <c r="F66" t="s">
        <v>88</v>
      </c>
      <c r="G66">
        <f>H66+I66+J66+K66</f>
        <v>0</v>
      </c>
    </row>
    <row r="68" spans="1:11" ht="12.75">
      <c r="A68" t="s">
        <v>61</v>
      </c>
      <c r="B68">
        <v>905</v>
      </c>
      <c r="C68" t="s">
        <v>121</v>
      </c>
      <c r="D68" t="s">
        <v>131</v>
      </c>
      <c r="E68" t="s">
        <v>80</v>
      </c>
      <c r="F68">
        <v>340</v>
      </c>
      <c r="G68">
        <f>G69+G70+G71</f>
        <v>0</v>
      </c>
      <c r="H68">
        <f>H69+H70+H71</f>
        <v>0</v>
      </c>
      <c r="I68">
        <f>I69+I70+I71</f>
        <v>0</v>
      </c>
      <c r="J68">
        <f>J69+J70+J71</f>
        <v>0</v>
      </c>
      <c r="K68">
        <f>K69+K70+K71</f>
        <v>0</v>
      </c>
    </row>
    <row r="69" spans="1:7" ht="12.75">
      <c r="A69" t="s">
        <v>83</v>
      </c>
      <c r="F69" t="s">
        <v>84</v>
      </c>
      <c r="G69">
        <f>H69+I69+J69+K69</f>
        <v>0</v>
      </c>
    </row>
    <row r="70" spans="1:7" ht="12.75">
      <c r="A70" t="s">
        <v>85</v>
      </c>
      <c r="F70" t="s">
        <v>86</v>
      </c>
      <c r="G70">
        <f>H70+I70+J70+K70</f>
        <v>0</v>
      </c>
    </row>
    <row r="71" spans="1:7" ht="12.75">
      <c r="A71" t="s">
        <v>87</v>
      </c>
      <c r="F71" t="s">
        <v>88</v>
      </c>
      <c r="G71">
        <f>H71+I71+J71+K71</f>
        <v>0</v>
      </c>
    </row>
    <row r="73" spans="1:11" ht="12.75">
      <c r="A73" t="s">
        <v>132</v>
      </c>
      <c r="B73">
        <v>905</v>
      </c>
      <c r="C73" t="s">
        <v>133</v>
      </c>
      <c r="D73" t="s">
        <v>134</v>
      </c>
      <c r="E73" t="s">
        <v>104</v>
      </c>
      <c r="F73" t="s">
        <v>50</v>
      </c>
      <c r="G73">
        <f>G74+G79+G80+G83+G87+G91+G96+G102</f>
        <v>20</v>
      </c>
      <c r="H73">
        <f>H74+H79+H80+H83+H87+H91+H96+H102</f>
        <v>0</v>
      </c>
      <c r="I73">
        <f>I74+I79+I80+I83+I87+I91+I96+I102</f>
        <v>10</v>
      </c>
      <c r="J73">
        <f>J74+J79+J80+J83+J87+J91+J96+J102</f>
        <v>10</v>
      </c>
      <c r="K73">
        <f>K74+K79+K80+K83+K87+K91+K96+K102</f>
        <v>0</v>
      </c>
    </row>
    <row r="74" spans="1:11" ht="12.75">
      <c r="A74" t="s">
        <v>59</v>
      </c>
      <c r="B74">
        <v>905</v>
      </c>
      <c r="C74" t="s">
        <v>133</v>
      </c>
      <c r="D74" t="s">
        <v>135</v>
      </c>
      <c r="E74" t="s">
        <v>104</v>
      </c>
      <c r="F74">
        <v>210</v>
      </c>
      <c r="G74">
        <f>G75+G76+G78</f>
        <v>0</v>
      </c>
      <c r="H74">
        <f>H75+H76+H78</f>
        <v>0</v>
      </c>
      <c r="I74">
        <f>I75+I76+I78</f>
        <v>0</v>
      </c>
      <c r="J74">
        <f>J75+J76+J78</f>
        <v>0</v>
      </c>
      <c r="K74">
        <f>K75+K76+K78</f>
        <v>0</v>
      </c>
    </row>
    <row r="75" spans="1:7" ht="12.75">
      <c r="A75" t="s">
        <v>60</v>
      </c>
      <c r="B75">
        <v>905</v>
      </c>
      <c r="C75" t="s">
        <v>133</v>
      </c>
      <c r="D75" t="s">
        <v>135</v>
      </c>
      <c r="E75" t="s">
        <v>104</v>
      </c>
      <c r="F75">
        <v>211</v>
      </c>
      <c r="G75">
        <f>H75+I75+J75+K75</f>
        <v>0</v>
      </c>
    </row>
    <row r="76" spans="1:6" ht="12.75">
      <c r="A76" t="s">
        <v>66</v>
      </c>
      <c r="B76">
        <v>905</v>
      </c>
      <c r="C76" t="s">
        <v>133</v>
      </c>
      <c r="D76" t="s">
        <v>135</v>
      </c>
      <c r="E76" t="s">
        <v>104</v>
      </c>
      <c r="F76">
        <v>212</v>
      </c>
    </row>
    <row r="77" spans="1:6" ht="12.75">
      <c r="A77" t="s">
        <v>94</v>
      </c>
      <c r="E77" t="s">
        <v>104</v>
      </c>
      <c r="F77" t="s">
        <v>68</v>
      </c>
    </row>
    <row r="78" spans="1:7" ht="12.75">
      <c r="A78" t="s">
        <v>15</v>
      </c>
      <c r="B78">
        <v>905</v>
      </c>
      <c r="C78" t="s">
        <v>133</v>
      </c>
      <c r="D78" t="s">
        <v>135</v>
      </c>
      <c r="E78" t="s">
        <v>104</v>
      </c>
      <c r="F78">
        <v>213</v>
      </c>
      <c r="G78">
        <f>H78+I78+J78+K78</f>
        <v>0</v>
      </c>
    </row>
    <row r="79" spans="1:7" ht="12.75">
      <c r="A79" t="s">
        <v>16</v>
      </c>
      <c r="B79">
        <v>905</v>
      </c>
      <c r="C79" t="s">
        <v>133</v>
      </c>
      <c r="D79" t="s">
        <v>135</v>
      </c>
      <c r="E79" t="s">
        <v>104</v>
      </c>
      <c r="F79">
        <v>221</v>
      </c>
      <c r="G79">
        <f>H79+I79+J79+K79</f>
        <v>0</v>
      </c>
    </row>
    <row r="80" spans="1:7" ht="12.75">
      <c r="A80" t="s">
        <v>136</v>
      </c>
      <c r="F80">
        <v>222</v>
      </c>
      <c r="G80">
        <f>H80+I80+J80+K80</f>
        <v>0</v>
      </c>
    </row>
    <row r="81" spans="1:7" ht="12.75">
      <c r="A81" t="s">
        <v>137</v>
      </c>
      <c r="F81" t="s">
        <v>138</v>
      </c>
      <c r="G81">
        <f>H81+I81+J81+K81</f>
        <v>0</v>
      </c>
    </row>
    <row r="82" spans="1:7" ht="12.75">
      <c r="A82" t="s">
        <v>139</v>
      </c>
      <c r="F82" t="s">
        <v>140</v>
      </c>
      <c r="G82">
        <f>H82+I82+J82+K82</f>
        <v>0</v>
      </c>
    </row>
    <row r="83" spans="1:11" ht="12.75">
      <c r="A83" t="s">
        <v>17</v>
      </c>
      <c r="B83">
        <v>905</v>
      </c>
      <c r="C83" t="s">
        <v>133</v>
      </c>
      <c r="D83" t="s">
        <v>135</v>
      </c>
      <c r="E83" t="s">
        <v>104</v>
      </c>
      <c r="F83">
        <v>223</v>
      </c>
      <c r="G83">
        <f>G84+G85+G86</f>
        <v>0</v>
      </c>
      <c r="H83">
        <f>H84+H85+H86</f>
        <v>0</v>
      </c>
      <c r="I83">
        <f>I84+I85+I86</f>
        <v>0</v>
      </c>
      <c r="J83">
        <f>J84+J85+J86</f>
        <v>0</v>
      </c>
      <c r="K83">
        <f>K84+K85+K86</f>
        <v>0</v>
      </c>
    </row>
    <row r="84" spans="1:7" ht="12.75">
      <c r="A84" t="s">
        <v>18</v>
      </c>
      <c r="F84" t="s">
        <v>19</v>
      </c>
      <c r="G84">
        <f aca="true" t="shared" si="1" ref="G84:G89">H84+I84+J84+K84</f>
        <v>0</v>
      </c>
    </row>
    <row r="85" spans="1:7" ht="12.75">
      <c r="A85" t="s">
        <v>20</v>
      </c>
      <c r="F85" t="s">
        <v>21</v>
      </c>
      <c r="G85">
        <f t="shared" si="1"/>
        <v>0</v>
      </c>
    </row>
    <row r="86" spans="1:7" ht="12.75">
      <c r="A86" t="s">
        <v>22</v>
      </c>
      <c r="F86" t="s">
        <v>23</v>
      </c>
      <c r="G86">
        <f t="shared" si="1"/>
        <v>0</v>
      </c>
    </row>
    <row r="87" spans="1:11" ht="12.75">
      <c r="A87" t="s">
        <v>28</v>
      </c>
      <c r="B87">
        <v>905</v>
      </c>
      <c r="C87" t="s">
        <v>133</v>
      </c>
      <c r="D87" t="s">
        <v>135</v>
      </c>
      <c r="E87" t="s">
        <v>104</v>
      </c>
      <c r="F87">
        <v>225</v>
      </c>
      <c r="G87">
        <f t="shared" si="1"/>
        <v>0</v>
      </c>
      <c r="H87">
        <f>I87+J87+K87+L87</f>
        <v>0</v>
      </c>
      <c r="I87">
        <f>J87+K87+L87+M87</f>
        <v>0</v>
      </c>
      <c r="J87">
        <f>K87+L87+M87+N87</f>
        <v>0</v>
      </c>
      <c r="K87">
        <f>L87+M87+N87+O87</f>
        <v>0</v>
      </c>
    </row>
    <row r="88" spans="1:7" ht="12.75">
      <c r="A88" t="s">
        <v>30</v>
      </c>
      <c r="F88" t="s">
        <v>31</v>
      </c>
      <c r="G88">
        <f t="shared" si="1"/>
        <v>0</v>
      </c>
    </row>
    <row r="89" spans="1:7" ht="12.75">
      <c r="A89" t="s">
        <v>32</v>
      </c>
      <c r="F89" t="s">
        <v>33</v>
      </c>
      <c r="G89">
        <f t="shared" si="1"/>
        <v>0</v>
      </c>
    </row>
    <row r="91" spans="1:11" ht="12.75">
      <c r="A91" t="s">
        <v>34</v>
      </c>
      <c r="B91">
        <v>905</v>
      </c>
      <c r="C91" t="s">
        <v>133</v>
      </c>
      <c r="D91" t="s">
        <v>135</v>
      </c>
      <c r="E91" t="s">
        <v>104</v>
      </c>
      <c r="F91">
        <v>226</v>
      </c>
      <c r="G91">
        <f>G92+G93+G94+G95</f>
        <v>0</v>
      </c>
      <c r="H91">
        <f>H92+H93+H94</f>
        <v>0</v>
      </c>
      <c r="I91">
        <f>I92+I93+I94+I95</f>
        <v>0</v>
      </c>
      <c r="J91">
        <f>J92+J93+J94</f>
        <v>0</v>
      </c>
      <c r="K91">
        <f>K92+K93+K94</f>
        <v>0</v>
      </c>
    </row>
    <row r="92" spans="1:7" ht="12.75">
      <c r="A92" t="s">
        <v>71</v>
      </c>
      <c r="F92" t="s">
        <v>72</v>
      </c>
      <c r="G92">
        <f>H92+I92+J92+K92</f>
        <v>0</v>
      </c>
    </row>
    <row r="93" spans="1:7" ht="12.75">
      <c r="A93" t="s">
        <v>122</v>
      </c>
      <c r="F93" t="s">
        <v>96</v>
      </c>
      <c r="G93">
        <f>H93+I93+J93+K93</f>
        <v>0</v>
      </c>
    </row>
    <row r="94" spans="1:7" ht="12.75">
      <c r="A94" t="s">
        <v>123</v>
      </c>
      <c r="F94" t="s">
        <v>109</v>
      </c>
      <c r="G94">
        <f>H94+I94+J94+K94</f>
        <v>0</v>
      </c>
    </row>
    <row r="95" spans="1:6" ht="12.75">
      <c r="A95" t="s">
        <v>39</v>
      </c>
      <c r="F95" t="s">
        <v>40</v>
      </c>
    </row>
    <row r="96" spans="1:11" ht="12.75">
      <c r="A96" t="s">
        <v>73</v>
      </c>
      <c r="B96">
        <v>905</v>
      </c>
      <c r="C96" t="s">
        <v>133</v>
      </c>
      <c r="D96" t="s">
        <v>135</v>
      </c>
      <c r="E96" t="s">
        <v>104</v>
      </c>
      <c r="F96">
        <v>290</v>
      </c>
      <c r="G96">
        <f>G97+G98</f>
        <v>20</v>
      </c>
      <c r="H96">
        <f>H97+H98</f>
        <v>0</v>
      </c>
      <c r="I96">
        <f>I97+I98</f>
        <v>10</v>
      </c>
      <c r="J96">
        <f>J97+J98</f>
        <v>10</v>
      </c>
      <c r="K96">
        <f>K97+K98</f>
        <v>0</v>
      </c>
    </row>
    <row r="97" spans="1:7" ht="12.75">
      <c r="A97" t="s">
        <v>76</v>
      </c>
      <c r="F97" t="s">
        <v>77</v>
      </c>
      <c r="G97">
        <f>H97+I97+J97+K97</f>
        <v>0</v>
      </c>
    </row>
    <row r="98" spans="1:10" ht="12.75">
      <c r="A98" t="s">
        <v>78</v>
      </c>
      <c r="F98" t="s">
        <v>124</v>
      </c>
      <c r="G98">
        <f>H98+I98+J98+K98</f>
        <v>20</v>
      </c>
      <c r="I98">
        <v>10</v>
      </c>
      <c r="J98">
        <v>10</v>
      </c>
    </row>
    <row r="99" spans="1:6" ht="12.75">
      <c r="A99" t="s">
        <v>79</v>
      </c>
      <c r="B99">
        <v>905</v>
      </c>
      <c r="C99" t="s">
        <v>133</v>
      </c>
      <c r="D99" t="s">
        <v>135</v>
      </c>
      <c r="E99" t="s">
        <v>104</v>
      </c>
      <c r="F99">
        <v>310</v>
      </c>
    </row>
    <row r="100" spans="1:6" ht="12.75">
      <c r="A100" t="s">
        <v>81</v>
      </c>
      <c r="F100" t="s">
        <v>82</v>
      </c>
    </row>
    <row r="102" spans="1:11" ht="12.75">
      <c r="A102" t="s">
        <v>61</v>
      </c>
      <c r="B102">
        <v>905</v>
      </c>
      <c r="C102" t="s">
        <v>133</v>
      </c>
      <c r="D102" t="s">
        <v>135</v>
      </c>
      <c r="E102" t="s">
        <v>104</v>
      </c>
      <c r="F102">
        <v>340</v>
      </c>
      <c r="G102">
        <f>H102+I102+J102+K102</f>
        <v>0</v>
      </c>
      <c r="H102">
        <f>H103+H104+H105</f>
        <v>0</v>
      </c>
      <c r="I102">
        <f>I103+I104+I105</f>
        <v>0</v>
      </c>
      <c r="J102">
        <f>J103+J104+J105</f>
        <v>0</v>
      </c>
      <c r="K102">
        <f>K103+K104+K105</f>
        <v>0</v>
      </c>
    </row>
    <row r="103" spans="1:7" ht="12.75">
      <c r="A103" t="s">
        <v>83</v>
      </c>
      <c r="F103" t="s">
        <v>84</v>
      </c>
      <c r="G103">
        <f>H103+I103+J103+K103</f>
        <v>0</v>
      </c>
    </row>
    <row r="104" spans="1:7" ht="12.75">
      <c r="A104" t="s">
        <v>85</v>
      </c>
      <c r="F104" t="s">
        <v>86</v>
      </c>
      <c r="G104">
        <f>H104+I104+J104+K104</f>
        <v>0</v>
      </c>
    </row>
    <row r="105" spans="1:7" ht="12.75">
      <c r="A105" t="s">
        <v>87</v>
      </c>
      <c r="F105" t="s">
        <v>88</v>
      </c>
      <c r="G105">
        <f>H105+I105+J105+K105</f>
        <v>0</v>
      </c>
    </row>
    <row r="108" spans="1:11" ht="12.75">
      <c r="A108" t="s">
        <v>141</v>
      </c>
      <c r="B108">
        <v>905</v>
      </c>
      <c r="C108" t="s">
        <v>142</v>
      </c>
      <c r="D108" t="s">
        <v>135</v>
      </c>
      <c r="E108" t="s">
        <v>104</v>
      </c>
      <c r="F108" t="s">
        <v>50</v>
      </c>
      <c r="G108">
        <f>G109+G114+G115+G118+G122+G125+G130+G135</f>
        <v>27</v>
      </c>
      <c r="H108">
        <f>H109+H114+H115+H118+H122+H125+H130+H135</f>
        <v>7</v>
      </c>
      <c r="I108">
        <f>I109+I114+I115+I118+I122+I125+I130+I135</f>
        <v>7</v>
      </c>
      <c r="J108">
        <f>J109+J114+J115+J118+J122+J125+J130+J135</f>
        <v>7</v>
      </c>
      <c r="K108">
        <f>K109+K114+K115+K118+K122+K125+K130+K135</f>
        <v>6</v>
      </c>
    </row>
    <row r="109" spans="1:11" ht="12.75">
      <c r="A109" t="s">
        <v>59</v>
      </c>
      <c r="B109">
        <v>905</v>
      </c>
      <c r="C109" t="s">
        <v>142</v>
      </c>
      <c r="D109" t="s">
        <v>135</v>
      </c>
      <c r="E109" t="s">
        <v>104</v>
      </c>
      <c r="F109">
        <v>210</v>
      </c>
      <c r="G109">
        <f>G110+G111+G113</f>
        <v>18</v>
      </c>
      <c r="H109">
        <f>H110+H111+H113</f>
        <v>6</v>
      </c>
      <c r="I109">
        <f>I110+I111+I113</f>
        <v>4</v>
      </c>
      <c r="J109">
        <f>J110+J111+J113</f>
        <v>4</v>
      </c>
      <c r="K109">
        <f>K110+K111+K113</f>
        <v>4</v>
      </c>
    </row>
    <row r="110" spans="1:11" ht="12.75">
      <c r="A110" t="s">
        <v>60</v>
      </c>
      <c r="B110">
        <v>905</v>
      </c>
      <c r="C110" t="s">
        <v>142</v>
      </c>
      <c r="D110" t="s">
        <v>135</v>
      </c>
      <c r="E110" t="s">
        <v>104</v>
      </c>
      <c r="F110">
        <v>211</v>
      </c>
      <c r="G110">
        <f>H110+I110+J110+K110</f>
        <v>14</v>
      </c>
      <c r="H110">
        <v>5</v>
      </c>
      <c r="I110">
        <v>3</v>
      </c>
      <c r="J110">
        <v>3</v>
      </c>
      <c r="K110">
        <v>3</v>
      </c>
    </row>
    <row r="111" spans="1:6" ht="12.75">
      <c r="A111" t="s">
        <v>66</v>
      </c>
      <c r="B111">
        <v>905</v>
      </c>
      <c r="C111" t="s">
        <v>142</v>
      </c>
      <c r="D111" t="s">
        <v>135</v>
      </c>
      <c r="E111" t="s">
        <v>104</v>
      </c>
      <c r="F111">
        <v>212</v>
      </c>
    </row>
    <row r="112" spans="1:6" ht="12.75">
      <c r="A112" t="s">
        <v>94</v>
      </c>
      <c r="E112" t="s">
        <v>104</v>
      </c>
      <c r="F112" t="s">
        <v>68</v>
      </c>
    </row>
    <row r="113" spans="1:11" ht="12.75">
      <c r="A113" t="s">
        <v>15</v>
      </c>
      <c r="B113">
        <v>905</v>
      </c>
      <c r="C113" t="s">
        <v>142</v>
      </c>
      <c r="D113" t="s">
        <v>135</v>
      </c>
      <c r="E113" t="s">
        <v>104</v>
      </c>
      <c r="F113">
        <v>213</v>
      </c>
      <c r="G113">
        <f>H113+I113+J113+K113</f>
        <v>4</v>
      </c>
      <c r="H113">
        <v>1</v>
      </c>
      <c r="I113">
        <v>1</v>
      </c>
      <c r="J113">
        <v>1</v>
      </c>
      <c r="K113">
        <v>1</v>
      </c>
    </row>
    <row r="114" spans="1:7" ht="12.75">
      <c r="A114" t="s">
        <v>16</v>
      </c>
      <c r="B114">
        <v>905</v>
      </c>
      <c r="C114" t="s">
        <v>142</v>
      </c>
      <c r="D114" t="s">
        <v>135</v>
      </c>
      <c r="E114" t="s">
        <v>104</v>
      </c>
      <c r="F114">
        <v>221</v>
      </c>
      <c r="G114">
        <f>H114+I114+J114+K114</f>
        <v>0</v>
      </c>
    </row>
    <row r="115" spans="1:11" ht="12.75">
      <c r="A115" t="s">
        <v>136</v>
      </c>
      <c r="F115">
        <v>222</v>
      </c>
      <c r="G115">
        <f>H115+I115+J115+K115</f>
        <v>6</v>
      </c>
      <c r="I115">
        <v>2</v>
      </c>
      <c r="J115">
        <v>2</v>
      </c>
      <c r="K115">
        <v>2</v>
      </c>
    </row>
    <row r="116" spans="1:11" ht="12.75">
      <c r="A116" t="s">
        <v>137</v>
      </c>
      <c r="F116" t="s">
        <v>138</v>
      </c>
      <c r="G116">
        <f>H116+I116+J116+K116</f>
        <v>3</v>
      </c>
      <c r="I116">
        <v>1</v>
      </c>
      <c r="J116">
        <v>1</v>
      </c>
      <c r="K116">
        <v>1</v>
      </c>
    </row>
    <row r="117" spans="1:11" ht="12.75">
      <c r="A117" t="s">
        <v>139</v>
      </c>
      <c r="F117" t="s">
        <v>140</v>
      </c>
      <c r="G117">
        <f>H117+I117+J117+K117</f>
        <v>3</v>
      </c>
      <c r="I117">
        <v>1</v>
      </c>
      <c r="J117">
        <v>1</v>
      </c>
      <c r="K117">
        <v>1</v>
      </c>
    </row>
    <row r="118" spans="1:11" ht="12.75">
      <c r="A118" t="s">
        <v>17</v>
      </c>
      <c r="B118">
        <v>905</v>
      </c>
      <c r="C118" t="s">
        <v>142</v>
      </c>
      <c r="D118" t="s">
        <v>135</v>
      </c>
      <c r="E118" t="s">
        <v>104</v>
      </c>
      <c r="F118">
        <v>223</v>
      </c>
      <c r="G118">
        <f>G119+G120+G121</f>
        <v>0</v>
      </c>
      <c r="H118">
        <f>H119+H120+H121</f>
        <v>0</v>
      </c>
      <c r="I118">
        <f>I119+I120+I121</f>
        <v>0</v>
      </c>
      <c r="J118">
        <f>J119+J120+J121</f>
        <v>0</v>
      </c>
      <c r="K118">
        <f>K119+K120+K121</f>
        <v>0</v>
      </c>
    </row>
    <row r="119" spans="1:7" ht="12.75">
      <c r="A119" t="s">
        <v>18</v>
      </c>
      <c r="F119" t="s">
        <v>19</v>
      </c>
      <c r="G119">
        <f aca="true" t="shared" si="2" ref="G119:G124">H119+I119+J119+K119</f>
        <v>0</v>
      </c>
    </row>
    <row r="120" spans="1:7" ht="12.75">
      <c r="A120" t="s">
        <v>20</v>
      </c>
      <c r="F120" t="s">
        <v>21</v>
      </c>
      <c r="G120">
        <f t="shared" si="2"/>
        <v>0</v>
      </c>
    </row>
    <row r="121" spans="1:7" ht="12.75">
      <c r="A121" t="s">
        <v>22</v>
      </c>
      <c r="F121" t="s">
        <v>23</v>
      </c>
      <c r="G121">
        <f t="shared" si="2"/>
        <v>0</v>
      </c>
    </row>
    <row r="122" spans="1:11" ht="12.75">
      <c r="A122" t="s">
        <v>28</v>
      </c>
      <c r="B122">
        <v>905</v>
      </c>
      <c r="C122" t="s">
        <v>142</v>
      </c>
      <c r="D122" t="s">
        <v>135</v>
      </c>
      <c r="E122" t="s">
        <v>104</v>
      </c>
      <c r="F122">
        <v>225</v>
      </c>
      <c r="G122">
        <f t="shared" si="2"/>
        <v>0</v>
      </c>
      <c r="H122">
        <f>I122+J122+K122+L122</f>
        <v>0</v>
      </c>
      <c r="I122">
        <f>J122+K122+L122+M122</f>
        <v>0</v>
      </c>
      <c r="J122">
        <f>K122+L122+M122+N122</f>
        <v>0</v>
      </c>
      <c r="K122">
        <f>L122+M122+N122+O122</f>
        <v>0</v>
      </c>
    </row>
    <row r="123" spans="1:7" ht="12.75">
      <c r="A123" t="s">
        <v>30</v>
      </c>
      <c r="F123" t="s">
        <v>31</v>
      </c>
      <c r="G123">
        <f t="shared" si="2"/>
        <v>0</v>
      </c>
    </row>
    <row r="124" spans="1:7" ht="12.75">
      <c r="A124" t="s">
        <v>32</v>
      </c>
      <c r="F124" t="s">
        <v>33</v>
      </c>
      <c r="G124">
        <f t="shared" si="2"/>
        <v>0</v>
      </c>
    </row>
    <row r="125" spans="1:11" ht="12.75">
      <c r="A125" t="s">
        <v>34</v>
      </c>
      <c r="B125">
        <v>905</v>
      </c>
      <c r="C125" t="s">
        <v>142</v>
      </c>
      <c r="D125" t="s">
        <v>135</v>
      </c>
      <c r="E125" t="s">
        <v>104</v>
      </c>
      <c r="F125">
        <v>226</v>
      </c>
      <c r="G125">
        <f>G126+G127+G128+G129</f>
        <v>0</v>
      </c>
      <c r="H125">
        <f>H126+H127+H128</f>
        <v>0</v>
      </c>
      <c r="I125">
        <f>I126+I127+I128+I129</f>
        <v>0</v>
      </c>
      <c r="J125">
        <f>J126+J127+J128</f>
        <v>0</v>
      </c>
      <c r="K125">
        <f>K126+K127+K128</f>
        <v>0</v>
      </c>
    </row>
    <row r="126" spans="1:7" ht="12.75">
      <c r="A126" t="s">
        <v>71</v>
      </c>
      <c r="F126" t="s">
        <v>72</v>
      </c>
      <c r="G126">
        <f>H126+I126+J126+K126</f>
        <v>0</v>
      </c>
    </row>
    <row r="127" spans="1:7" ht="12.75">
      <c r="A127" t="s">
        <v>122</v>
      </c>
      <c r="F127" t="s">
        <v>96</v>
      </c>
      <c r="G127">
        <f>H127+I127+J127+K127</f>
        <v>0</v>
      </c>
    </row>
    <row r="128" spans="1:7" ht="12.75">
      <c r="A128" t="s">
        <v>123</v>
      </c>
      <c r="F128" t="s">
        <v>109</v>
      </c>
      <c r="G128">
        <f>H128+I128+J128+K128</f>
        <v>0</v>
      </c>
    </row>
    <row r="129" spans="1:6" ht="12.75">
      <c r="A129" t="s">
        <v>39</v>
      </c>
      <c r="F129" t="s">
        <v>40</v>
      </c>
    </row>
    <row r="130" spans="1:11" ht="12.75">
      <c r="A130" t="s">
        <v>73</v>
      </c>
      <c r="B130">
        <v>905</v>
      </c>
      <c r="C130" t="s">
        <v>142</v>
      </c>
      <c r="D130" t="s">
        <v>135</v>
      </c>
      <c r="E130" t="s">
        <v>104</v>
      </c>
      <c r="F130">
        <v>290</v>
      </c>
      <c r="G130">
        <f>G131+G132</f>
        <v>0</v>
      </c>
      <c r="H130">
        <f>H131+H132</f>
        <v>0</v>
      </c>
      <c r="I130">
        <f>I131+I132</f>
        <v>0</v>
      </c>
      <c r="J130">
        <f>J131+J132</f>
        <v>0</v>
      </c>
      <c r="K130">
        <f>K131+K132</f>
        <v>0</v>
      </c>
    </row>
    <row r="131" spans="1:7" ht="12.75">
      <c r="A131" t="s">
        <v>76</v>
      </c>
      <c r="F131" t="s">
        <v>77</v>
      </c>
      <c r="G131">
        <f>H131+I131+J131+K131</f>
        <v>0</v>
      </c>
    </row>
    <row r="132" spans="1:7" ht="12.75">
      <c r="A132" t="s">
        <v>78</v>
      </c>
      <c r="F132" t="s">
        <v>124</v>
      </c>
      <c r="G132">
        <f>H132+I132+J132+K132</f>
        <v>0</v>
      </c>
    </row>
    <row r="133" spans="1:6" ht="12.75">
      <c r="A133" t="s">
        <v>79</v>
      </c>
      <c r="B133">
        <v>905</v>
      </c>
      <c r="C133" t="s">
        <v>142</v>
      </c>
      <c r="D133" t="s">
        <v>135</v>
      </c>
      <c r="E133" t="s">
        <v>104</v>
      </c>
      <c r="F133">
        <v>310</v>
      </c>
    </row>
    <row r="134" spans="1:6" ht="12.75">
      <c r="A134" t="s">
        <v>81</v>
      </c>
      <c r="F134" t="s">
        <v>82</v>
      </c>
    </row>
    <row r="135" spans="1:11" ht="12.75">
      <c r="A135" t="s">
        <v>61</v>
      </c>
      <c r="B135">
        <v>905</v>
      </c>
      <c r="C135" t="s">
        <v>142</v>
      </c>
      <c r="D135" t="s">
        <v>135</v>
      </c>
      <c r="E135" t="s">
        <v>104</v>
      </c>
      <c r="F135">
        <v>340</v>
      </c>
      <c r="G135">
        <f>G136+G137+G138</f>
        <v>3</v>
      </c>
      <c r="H135">
        <f>H136+H137+H138</f>
        <v>1</v>
      </c>
      <c r="I135">
        <f>I136+I137+I138</f>
        <v>1</v>
      </c>
      <c r="J135">
        <f>J136+J137+J138</f>
        <v>1</v>
      </c>
      <c r="K135">
        <f>K136+K137+K138</f>
        <v>0</v>
      </c>
    </row>
    <row r="136" spans="1:7" ht="12.75">
      <c r="A136" t="s">
        <v>83</v>
      </c>
      <c r="F136" t="s">
        <v>84</v>
      </c>
      <c r="G136">
        <f>H136+I136+J136+K136</f>
        <v>0</v>
      </c>
    </row>
    <row r="137" spans="1:7" ht="12.75">
      <c r="A137" t="s">
        <v>85</v>
      </c>
      <c r="F137" t="s">
        <v>86</v>
      </c>
      <c r="G137">
        <f>H137+I137+J137+K137</f>
        <v>0</v>
      </c>
    </row>
    <row r="138" spans="1:10" ht="12.75">
      <c r="A138" t="s">
        <v>87</v>
      </c>
      <c r="F138" t="s">
        <v>88</v>
      </c>
      <c r="G138">
        <f>H138+I138+J138+K138</f>
        <v>3</v>
      </c>
      <c r="H138">
        <v>1</v>
      </c>
      <c r="I138">
        <v>1</v>
      </c>
      <c r="J138">
        <v>1</v>
      </c>
    </row>
    <row r="140" spans="1:11" ht="12.75">
      <c r="A140" t="s">
        <v>143</v>
      </c>
      <c r="B140">
        <v>905</v>
      </c>
      <c r="C140" t="s">
        <v>144</v>
      </c>
      <c r="D140" t="s">
        <v>145</v>
      </c>
      <c r="E140" t="s">
        <v>104</v>
      </c>
      <c r="F140" t="s">
        <v>50</v>
      </c>
      <c r="G140">
        <v>329</v>
      </c>
      <c r="H140">
        <f>H141+H173</f>
        <v>105</v>
      </c>
      <c r="I140">
        <f>I141+I173</f>
        <v>114</v>
      </c>
      <c r="J140">
        <f>J141+J173</f>
        <v>75</v>
      </c>
      <c r="K140">
        <f>K141+K173</f>
        <v>35</v>
      </c>
    </row>
    <row r="141" spans="1:11" ht="12.75">
      <c r="A141" t="s">
        <v>146</v>
      </c>
      <c r="B141">
        <v>905</v>
      </c>
      <c r="C141" t="s">
        <v>144</v>
      </c>
      <c r="D141" t="s">
        <v>147</v>
      </c>
      <c r="E141" t="s">
        <v>104</v>
      </c>
      <c r="F141" t="s">
        <v>50</v>
      </c>
      <c r="G141">
        <f>G142+G148</f>
        <v>79</v>
      </c>
      <c r="H141">
        <f>H142+H148</f>
        <v>25</v>
      </c>
      <c r="I141">
        <f>I142+I148</f>
        <v>24</v>
      </c>
      <c r="J141">
        <f>J142+J148</f>
        <v>15</v>
      </c>
      <c r="K141">
        <f>K142+K148</f>
        <v>15</v>
      </c>
    </row>
    <row r="142" spans="1:11" ht="12.75">
      <c r="A142" t="s">
        <v>59</v>
      </c>
      <c r="B142">
        <v>905</v>
      </c>
      <c r="C142" t="s">
        <v>144</v>
      </c>
      <c r="D142" t="s">
        <v>147</v>
      </c>
      <c r="E142" t="s">
        <v>104</v>
      </c>
      <c r="F142">
        <v>210</v>
      </c>
      <c r="G142">
        <f>G143+G144+G146</f>
        <v>0</v>
      </c>
      <c r="H142">
        <f>H143+H144+H146</f>
        <v>0</v>
      </c>
      <c r="I142">
        <f>I143+I144+I146</f>
        <v>0</v>
      </c>
      <c r="J142">
        <f>J143+J144+J146</f>
        <v>0</v>
      </c>
      <c r="K142">
        <f>K143+K144+K146</f>
        <v>0</v>
      </c>
    </row>
    <row r="143" spans="1:7" ht="12.75">
      <c r="A143" t="s">
        <v>60</v>
      </c>
      <c r="B143">
        <v>905</v>
      </c>
      <c r="C143" t="s">
        <v>144</v>
      </c>
      <c r="D143" t="s">
        <v>147</v>
      </c>
      <c r="E143" t="s">
        <v>104</v>
      </c>
      <c r="F143">
        <v>211</v>
      </c>
      <c r="G143">
        <f>H143+I143+J143+K143</f>
        <v>0</v>
      </c>
    </row>
    <row r="144" spans="1:6" ht="12.75">
      <c r="A144" t="s">
        <v>66</v>
      </c>
      <c r="B144">
        <v>905</v>
      </c>
      <c r="C144" t="s">
        <v>144</v>
      </c>
      <c r="D144" t="s">
        <v>147</v>
      </c>
      <c r="E144" t="s">
        <v>104</v>
      </c>
      <c r="F144">
        <v>212</v>
      </c>
    </row>
    <row r="145" spans="1:6" ht="12.75">
      <c r="A145" t="s">
        <v>94</v>
      </c>
      <c r="E145" t="s">
        <v>104</v>
      </c>
      <c r="F145" t="s">
        <v>68</v>
      </c>
    </row>
    <row r="146" spans="1:7" ht="12.75">
      <c r="A146" t="s">
        <v>15</v>
      </c>
      <c r="B146">
        <v>905</v>
      </c>
      <c r="C146" t="s">
        <v>144</v>
      </c>
      <c r="D146" t="s">
        <v>147</v>
      </c>
      <c r="E146" t="s">
        <v>104</v>
      </c>
      <c r="F146">
        <v>213</v>
      </c>
      <c r="G146">
        <f>H146+I146+J146+K146</f>
        <v>0</v>
      </c>
    </row>
    <row r="147" spans="1:7" ht="12.75">
      <c r="A147" t="s">
        <v>16</v>
      </c>
      <c r="B147">
        <v>905</v>
      </c>
      <c r="C147" t="s">
        <v>144</v>
      </c>
      <c r="D147" t="s">
        <v>147</v>
      </c>
      <c r="E147" t="s">
        <v>104</v>
      </c>
      <c r="F147">
        <v>221</v>
      </c>
      <c r="G147">
        <f>H147+I147+J147+K147</f>
        <v>0</v>
      </c>
    </row>
    <row r="148" spans="1:11" ht="12.75">
      <c r="A148" t="s">
        <v>17</v>
      </c>
      <c r="B148">
        <v>905</v>
      </c>
      <c r="C148" t="s">
        <v>144</v>
      </c>
      <c r="D148" t="s">
        <v>147</v>
      </c>
      <c r="E148" t="s">
        <v>104</v>
      </c>
      <c r="F148">
        <v>223</v>
      </c>
      <c r="G148">
        <f>G149+G150+G151</f>
        <v>79</v>
      </c>
      <c r="H148">
        <f>H149+H150+H151</f>
        <v>25</v>
      </c>
      <c r="I148">
        <f>I149+I150+I151</f>
        <v>24</v>
      </c>
      <c r="J148">
        <f>J149+J150+J151</f>
        <v>15</v>
      </c>
      <c r="K148">
        <f>K149+K150+K151</f>
        <v>15</v>
      </c>
    </row>
    <row r="149" spans="1:11" ht="12.75">
      <c r="A149" t="s">
        <v>18</v>
      </c>
      <c r="F149" t="s">
        <v>19</v>
      </c>
      <c r="G149">
        <f>H149+I149+J149+K149</f>
        <v>79</v>
      </c>
      <c r="H149">
        <v>25</v>
      </c>
      <c r="I149">
        <v>24</v>
      </c>
      <c r="J149">
        <v>15</v>
      </c>
      <c r="K149">
        <v>15</v>
      </c>
    </row>
    <row r="150" spans="1:7" ht="12.75">
      <c r="A150" t="s">
        <v>20</v>
      </c>
      <c r="F150" t="s">
        <v>21</v>
      </c>
      <c r="G150">
        <f>H150+I150+J150+K150</f>
        <v>0</v>
      </c>
    </row>
    <row r="151" spans="1:7" ht="12.75">
      <c r="A151" t="s">
        <v>22</v>
      </c>
      <c r="F151" t="s">
        <v>23</v>
      </c>
      <c r="G151">
        <f>H151+I151+J151+K151</f>
        <v>0</v>
      </c>
    </row>
    <row r="152" spans="1:7" ht="12.75">
      <c r="A152" t="s">
        <v>28</v>
      </c>
      <c r="B152">
        <v>905</v>
      </c>
      <c r="C152" t="s">
        <v>144</v>
      </c>
      <c r="E152" t="s">
        <v>104</v>
      </c>
      <c r="F152">
        <v>225</v>
      </c>
      <c r="G152">
        <f>H152+I152+J152+K152</f>
        <v>0</v>
      </c>
    </row>
    <row r="153" spans="1:6" ht="12.75">
      <c r="A153" t="s">
        <v>30</v>
      </c>
      <c r="F153" t="s">
        <v>31</v>
      </c>
    </row>
    <row r="154" spans="1:7" ht="12.75">
      <c r="A154" t="s">
        <v>32</v>
      </c>
      <c r="F154" t="s">
        <v>33</v>
      </c>
      <c r="G154">
        <f>H154+I154+J154+K154</f>
        <v>0</v>
      </c>
    </row>
    <row r="156" spans="1:11" ht="12.75">
      <c r="A156" t="s">
        <v>34</v>
      </c>
      <c r="B156">
        <v>905</v>
      </c>
      <c r="C156" t="s">
        <v>144</v>
      </c>
      <c r="D156" t="s">
        <v>147</v>
      </c>
      <c r="E156" t="s">
        <v>104</v>
      </c>
      <c r="F156">
        <v>226</v>
      </c>
      <c r="G156">
        <f>G157+G158+G159+G160</f>
        <v>0</v>
      </c>
      <c r="H156">
        <f>H157+H158+H159</f>
        <v>0</v>
      </c>
      <c r="I156">
        <f>I157+I158+I159+I160</f>
        <v>0</v>
      </c>
      <c r="J156">
        <f>J157+J158+J159</f>
        <v>0</v>
      </c>
      <c r="K156">
        <f>K157+K158+K159</f>
        <v>0</v>
      </c>
    </row>
    <row r="157" spans="1:7" ht="12.75">
      <c r="A157" t="s">
        <v>71</v>
      </c>
      <c r="F157" t="s">
        <v>72</v>
      </c>
      <c r="G157">
        <f>H157+I157+J157+K157</f>
        <v>0</v>
      </c>
    </row>
    <row r="158" spans="1:7" ht="12.75">
      <c r="A158" t="s">
        <v>122</v>
      </c>
      <c r="F158" t="s">
        <v>96</v>
      </c>
      <c r="G158">
        <f>H158+I158+J158+K158</f>
        <v>0</v>
      </c>
    </row>
    <row r="159" spans="1:6" ht="12.75">
      <c r="A159" t="s">
        <v>123</v>
      </c>
      <c r="F159" t="s">
        <v>109</v>
      </c>
    </row>
    <row r="160" spans="1:6" ht="12.75">
      <c r="A160" t="s">
        <v>39</v>
      </c>
      <c r="F160" t="s">
        <v>40</v>
      </c>
    </row>
    <row r="161" spans="1:11" ht="12.75">
      <c r="A161" t="s">
        <v>73</v>
      </c>
      <c r="B161">
        <v>905</v>
      </c>
      <c r="C161" t="s">
        <v>144</v>
      </c>
      <c r="D161" t="s">
        <v>147</v>
      </c>
      <c r="E161" t="s">
        <v>104</v>
      </c>
      <c r="F161">
        <v>290</v>
      </c>
      <c r="G161">
        <f>G162+G163</f>
        <v>0</v>
      </c>
      <c r="H161">
        <f>H162+H163</f>
        <v>0</v>
      </c>
      <c r="I161">
        <f>I162+I163</f>
        <v>0</v>
      </c>
      <c r="J161">
        <f>J162+J163</f>
        <v>0</v>
      </c>
      <c r="K161">
        <f>K162+K163</f>
        <v>0</v>
      </c>
    </row>
    <row r="162" spans="1:7" ht="12.75">
      <c r="A162" t="s">
        <v>76</v>
      </c>
      <c r="F162" t="s">
        <v>77</v>
      </c>
      <c r="G162">
        <f>H162+I162+J162+K162</f>
        <v>0</v>
      </c>
    </row>
    <row r="163" spans="1:7" ht="12.75">
      <c r="A163" t="s">
        <v>78</v>
      </c>
      <c r="F163" t="s">
        <v>124</v>
      </c>
      <c r="G163">
        <f>H163+I163+J163+K163</f>
        <v>0</v>
      </c>
    </row>
    <row r="164" spans="1:6" ht="12.75">
      <c r="A164" t="s">
        <v>79</v>
      </c>
      <c r="B164">
        <v>905</v>
      </c>
      <c r="C164" t="s">
        <v>144</v>
      </c>
      <c r="D164" t="s">
        <v>147</v>
      </c>
      <c r="E164" t="s">
        <v>104</v>
      </c>
      <c r="F164">
        <v>310</v>
      </c>
    </row>
    <row r="165" spans="1:6" ht="12.75">
      <c r="A165" t="s">
        <v>81</v>
      </c>
      <c r="F165" t="s">
        <v>82</v>
      </c>
    </row>
    <row r="167" spans="1:11" ht="12.75">
      <c r="A167" t="s">
        <v>61</v>
      </c>
      <c r="B167">
        <v>905</v>
      </c>
      <c r="C167" t="s">
        <v>144</v>
      </c>
      <c r="D167" t="s">
        <v>147</v>
      </c>
      <c r="E167" t="s">
        <v>104</v>
      </c>
      <c r="F167">
        <v>340</v>
      </c>
      <c r="G167">
        <f>G168+G169+G170+G174</f>
        <v>0</v>
      </c>
      <c r="H167">
        <f>H168+H169+H170</f>
        <v>0</v>
      </c>
      <c r="I167">
        <f>I168+I169+I170</f>
        <v>0</v>
      </c>
      <c r="J167">
        <f>J168+J169+J170</f>
        <v>0</v>
      </c>
      <c r="K167">
        <f>K168+K169+K170</f>
        <v>0</v>
      </c>
    </row>
    <row r="168" spans="1:7" ht="12.75">
      <c r="A168" t="s">
        <v>83</v>
      </c>
      <c r="F168" t="s">
        <v>84</v>
      </c>
      <c r="G168">
        <f>H168+I168+J168+K168</f>
        <v>0</v>
      </c>
    </row>
    <row r="169" spans="1:7" ht="12.75">
      <c r="A169" t="s">
        <v>85</v>
      </c>
      <c r="F169" t="s">
        <v>86</v>
      </c>
      <c r="G169">
        <f>H169+I169+J169+K169</f>
        <v>0</v>
      </c>
    </row>
    <row r="170" spans="1:7" ht="12.75">
      <c r="A170" t="s">
        <v>87</v>
      </c>
      <c r="F170" t="s">
        <v>88</v>
      </c>
      <c r="G170">
        <f>H170+I170+J170+K170</f>
        <v>0</v>
      </c>
    </row>
    <row r="173" spans="1:11" ht="12.75">
      <c r="A173" t="s">
        <v>148</v>
      </c>
      <c r="B173">
        <v>905</v>
      </c>
      <c r="C173" t="s">
        <v>144</v>
      </c>
      <c r="D173" t="s">
        <v>149</v>
      </c>
      <c r="E173" t="s">
        <v>104</v>
      </c>
      <c r="F173" t="s">
        <v>50</v>
      </c>
      <c r="G173">
        <f>G174+G180+G184+G188+G193+G199</f>
        <v>250</v>
      </c>
      <c r="H173">
        <f>H174+H180+H184+H188+H193+H199</f>
        <v>80</v>
      </c>
      <c r="I173">
        <f>I174+I180+I184+I188+I193+I199</f>
        <v>90</v>
      </c>
      <c r="J173">
        <f>J174+J180+J184+J188+J193+J199</f>
        <v>60</v>
      </c>
      <c r="K173">
        <f>K174+K180+K184+K188+K193+K199</f>
        <v>20</v>
      </c>
    </row>
    <row r="174" spans="1:11" ht="12.75">
      <c r="A174" t="s">
        <v>59</v>
      </c>
      <c r="B174">
        <v>905</v>
      </c>
      <c r="C174" t="s">
        <v>144</v>
      </c>
      <c r="D174" t="s">
        <v>149</v>
      </c>
      <c r="E174" t="s">
        <v>104</v>
      </c>
      <c r="F174">
        <v>210</v>
      </c>
      <c r="G174">
        <f>G175+G176+G178</f>
        <v>0</v>
      </c>
      <c r="H174">
        <f>H175+H176+H178</f>
        <v>0</v>
      </c>
      <c r="I174">
        <f>I175+I176+I178</f>
        <v>0</v>
      </c>
      <c r="J174">
        <f>J175+J176+J178</f>
        <v>0</v>
      </c>
      <c r="K174">
        <f>K175+K176+K178</f>
        <v>0</v>
      </c>
    </row>
    <row r="175" spans="1:7" ht="12.75">
      <c r="A175" t="s">
        <v>60</v>
      </c>
      <c r="B175">
        <v>905</v>
      </c>
      <c r="C175" t="s">
        <v>144</v>
      </c>
      <c r="D175" t="s">
        <v>149</v>
      </c>
      <c r="E175" t="s">
        <v>104</v>
      </c>
      <c r="F175">
        <v>211</v>
      </c>
      <c r="G175">
        <f>H175+I175+J175+K175</f>
        <v>0</v>
      </c>
    </row>
    <row r="176" spans="1:6" ht="12.75">
      <c r="A176" t="s">
        <v>66</v>
      </c>
      <c r="B176">
        <v>905</v>
      </c>
      <c r="C176" t="s">
        <v>144</v>
      </c>
      <c r="D176" t="s">
        <v>149</v>
      </c>
      <c r="E176" t="s">
        <v>104</v>
      </c>
      <c r="F176">
        <v>212</v>
      </c>
    </row>
    <row r="177" spans="1:6" ht="12.75">
      <c r="A177" t="s">
        <v>94</v>
      </c>
      <c r="E177" t="s">
        <v>104</v>
      </c>
      <c r="F177" t="s">
        <v>68</v>
      </c>
    </row>
    <row r="178" spans="1:7" ht="12.75">
      <c r="A178" t="s">
        <v>15</v>
      </c>
      <c r="B178">
        <v>905</v>
      </c>
      <c r="C178" t="s">
        <v>144</v>
      </c>
      <c r="D178" t="s">
        <v>149</v>
      </c>
      <c r="E178" t="s">
        <v>104</v>
      </c>
      <c r="F178">
        <v>213</v>
      </c>
      <c r="G178">
        <f>H178+I178+J178+K178</f>
        <v>0</v>
      </c>
    </row>
    <row r="179" spans="1:7" ht="12.75">
      <c r="A179" t="s">
        <v>16</v>
      </c>
      <c r="B179">
        <v>905</v>
      </c>
      <c r="C179" t="s">
        <v>144</v>
      </c>
      <c r="D179" t="s">
        <v>149</v>
      </c>
      <c r="E179" t="s">
        <v>104</v>
      </c>
      <c r="F179">
        <v>221</v>
      </c>
      <c r="G179">
        <f>H179+I179+J179+K179</f>
        <v>0</v>
      </c>
    </row>
    <row r="180" spans="1:11" ht="12.75">
      <c r="A180" t="s">
        <v>17</v>
      </c>
      <c r="B180">
        <v>905</v>
      </c>
      <c r="C180" t="s">
        <v>144</v>
      </c>
      <c r="D180" t="s">
        <v>149</v>
      </c>
      <c r="E180" t="s">
        <v>104</v>
      </c>
      <c r="F180">
        <v>223</v>
      </c>
      <c r="G180">
        <f>G181+G182+G183</f>
        <v>0</v>
      </c>
      <c r="H180">
        <f>H181+H182+H183</f>
        <v>0</v>
      </c>
      <c r="I180">
        <f>I181+I182+I183</f>
        <v>0</v>
      </c>
      <c r="J180">
        <f>J181+J182+J183</f>
        <v>0</v>
      </c>
      <c r="K180">
        <f>K181+K182+K183</f>
        <v>0</v>
      </c>
    </row>
    <row r="181" spans="1:7" ht="12.75">
      <c r="A181" t="s">
        <v>18</v>
      </c>
      <c r="F181" t="s">
        <v>19</v>
      </c>
      <c r="G181">
        <f>H181+I181+J181+K181</f>
        <v>0</v>
      </c>
    </row>
    <row r="182" spans="1:7" ht="12.75">
      <c r="A182" t="s">
        <v>20</v>
      </c>
      <c r="F182" t="s">
        <v>21</v>
      </c>
      <c r="G182">
        <f>H182+I182+J182+K182</f>
        <v>0</v>
      </c>
    </row>
    <row r="183" spans="1:7" ht="12.75">
      <c r="A183" t="s">
        <v>22</v>
      </c>
      <c r="F183" t="s">
        <v>23</v>
      </c>
      <c r="G183">
        <f>H183+I183+J183+K183</f>
        <v>0</v>
      </c>
    </row>
    <row r="184" spans="1:8" ht="12.75">
      <c r="A184" t="s">
        <v>28</v>
      </c>
      <c r="B184">
        <v>905</v>
      </c>
      <c r="C184" t="s">
        <v>144</v>
      </c>
      <c r="D184" t="s">
        <v>149</v>
      </c>
      <c r="E184" t="s">
        <v>104</v>
      </c>
      <c r="F184">
        <v>225</v>
      </c>
      <c r="G184">
        <v>50</v>
      </c>
      <c r="H184">
        <v>50</v>
      </c>
    </row>
    <row r="185" spans="1:6" ht="12.75">
      <c r="A185" t="s">
        <v>30</v>
      </c>
      <c r="F185" t="s">
        <v>31</v>
      </c>
    </row>
    <row r="186" spans="1:8" ht="12.75">
      <c r="A186" t="s">
        <v>32</v>
      </c>
      <c r="F186" t="s">
        <v>33</v>
      </c>
      <c r="G186">
        <f>H186+I186+J186+K186</f>
        <v>50</v>
      </c>
      <c r="H186">
        <v>50</v>
      </c>
    </row>
    <row r="188" spans="1:11" ht="12.75">
      <c r="A188" t="s">
        <v>34</v>
      </c>
      <c r="B188">
        <v>905</v>
      </c>
      <c r="C188" t="s">
        <v>144</v>
      </c>
      <c r="D188" t="s">
        <v>149</v>
      </c>
      <c r="E188" t="s">
        <v>104</v>
      </c>
      <c r="F188">
        <v>226</v>
      </c>
      <c r="G188">
        <f>G189+G190+G191+G192</f>
        <v>0</v>
      </c>
      <c r="H188">
        <f>H189+H190+H191</f>
        <v>0</v>
      </c>
      <c r="I188">
        <f>I189+I190+I191+I192</f>
        <v>0</v>
      </c>
      <c r="J188">
        <f>J189+J190+J191</f>
        <v>0</v>
      </c>
      <c r="K188">
        <f>K189+K190+K191</f>
        <v>0</v>
      </c>
    </row>
    <row r="189" spans="1:7" ht="12.75">
      <c r="A189" t="s">
        <v>71</v>
      </c>
      <c r="F189" t="s">
        <v>72</v>
      </c>
      <c r="G189">
        <f>H189+I189+J189+K189</f>
        <v>0</v>
      </c>
    </row>
    <row r="190" spans="1:7" ht="12.75">
      <c r="A190" t="s">
        <v>122</v>
      </c>
      <c r="F190" t="s">
        <v>96</v>
      </c>
      <c r="G190">
        <f>H190+I190+J190+K190</f>
        <v>0</v>
      </c>
    </row>
    <row r="191" spans="1:6" ht="12.75">
      <c r="A191" t="s">
        <v>123</v>
      </c>
      <c r="F191" t="s">
        <v>109</v>
      </c>
    </row>
    <row r="192" spans="1:6" ht="12.75">
      <c r="A192" t="s">
        <v>39</v>
      </c>
      <c r="F192" t="s">
        <v>40</v>
      </c>
    </row>
    <row r="193" spans="1:11" ht="12.75">
      <c r="A193" t="s">
        <v>73</v>
      </c>
      <c r="B193">
        <v>905</v>
      </c>
      <c r="C193" t="s">
        <v>144</v>
      </c>
      <c r="D193" t="s">
        <v>149</v>
      </c>
      <c r="E193" t="s">
        <v>104</v>
      </c>
      <c r="F193">
        <v>290</v>
      </c>
      <c r="G193">
        <f>G194+G195</f>
        <v>0</v>
      </c>
      <c r="H193">
        <f>H194+H195</f>
        <v>0</v>
      </c>
      <c r="I193">
        <f>I194+I195</f>
        <v>0</v>
      </c>
      <c r="J193">
        <f>J194+J195</f>
        <v>0</v>
      </c>
      <c r="K193">
        <f>K194+K195</f>
        <v>0</v>
      </c>
    </row>
    <row r="194" spans="1:7" ht="12.75">
      <c r="A194" t="s">
        <v>76</v>
      </c>
      <c r="F194" t="s">
        <v>77</v>
      </c>
      <c r="G194">
        <f>H194+I194+J194+K194</f>
        <v>0</v>
      </c>
    </row>
    <row r="195" spans="1:7" ht="12.75">
      <c r="A195" t="s">
        <v>78</v>
      </c>
      <c r="F195" t="s">
        <v>124</v>
      </c>
      <c r="G195">
        <f>H195+I195+J195+K195</f>
        <v>0</v>
      </c>
    </row>
    <row r="196" spans="1:6" ht="12.75">
      <c r="A196" t="s">
        <v>79</v>
      </c>
      <c r="B196">
        <v>905</v>
      </c>
      <c r="C196" t="s">
        <v>144</v>
      </c>
      <c r="D196" t="s">
        <v>149</v>
      </c>
      <c r="E196" t="s">
        <v>104</v>
      </c>
      <c r="F196">
        <v>310</v>
      </c>
    </row>
    <row r="197" spans="1:6" ht="12.75">
      <c r="A197" t="s">
        <v>81</v>
      </c>
      <c r="F197" t="s">
        <v>82</v>
      </c>
    </row>
    <row r="199" spans="1:11" ht="12.75">
      <c r="A199" t="s">
        <v>61</v>
      </c>
      <c r="B199">
        <v>905</v>
      </c>
      <c r="C199" t="s">
        <v>144</v>
      </c>
      <c r="D199" t="s">
        <v>149</v>
      </c>
      <c r="E199" t="s">
        <v>104</v>
      </c>
      <c r="F199">
        <v>340</v>
      </c>
      <c r="G199">
        <f>G200+G201+G202+G206</f>
        <v>200</v>
      </c>
      <c r="H199">
        <f>H200+H201+H202</f>
        <v>30</v>
      </c>
      <c r="I199">
        <f>I200+I201+I202</f>
        <v>90</v>
      </c>
      <c r="J199">
        <f>J200+J201+J202</f>
        <v>60</v>
      </c>
      <c r="K199">
        <f>K200+K201+K202</f>
        <v>20</v>
      </c>
    </row>
    <row r="200" spans="1:7" ht="12.75">
      <c r="A200" t="s">
        <v>83</v>
      </c>
      <c r="F200" t="s">
        <v>84</v>
      </c>
      <c r="G200">
        <f>H200+I200+J200+K200</f>
        <v>0</v>
      </c>
    </row>
    <row r="201" spans="1:7" ht="12.75">
      <c r="A201" t="s">
        <v>85</v>
      </c>
      <c r="F201" t="s">
        <v>86</v>
      </c>
      <c r="G201">
        <f>H201+I201+J201+K201</f>
        <v>0</v>
      </c>
    </row>
    <row r="202" spans="1:11" ht="12.75">
      <c r="A202" t="s">
        <v>87</v>
      </c>
      <c r="F202" t="s">
        <v>88</v>
      </c>
      <c r="G202">
        <f>H202+I202+J202+K202</f>
        <v>200</v>
      </c>
      <c r="H202">
        <v>30</v>
      </c>
      <c r="I202">
        <v>90</v>
      </c>
      <c r="J202">
        <v>60</v>
      </c>
      <c r="K202">
        <v>20</v>
      </c>
    </row>
    <row r="204" spans="1:11" ht="12.75">
      <c r="A204" t="s">
        <v>150</v>
      </c>
      <c r="B204">
        <v>905</v>
      </c>
      <c r="C204" t="s">
        <v>151</v>
      </c>
      <c r="D204" t="s">
        <v>49</v>
      </c>
      <c r="E204" t="s">
        <v>50</v>
      </c>
      <c r="F204" t="s">
        <v>50</v>
      </c>
      <c r="G204">
        <v>445</v>
      </c>
      <c r="H204">
        <f>H205+H270</f>
        <v>30</v>
      </c>
      <c r="I204">
        <f>I205+I270</f>
        <v>40</v>
      </c>
      <c r="J204">
        <f>J205+J270</f>
        <v>30</v>
      </c>
      <c r="K204">
        <f>K205+K270</f>
        <v>16</v>
      </c>
    </row>
    <row r="205" spans="1:11" ht="12.75">
      <c r="A205" t="s">
        <v>152</v>
      </c>
      <c r="B205">
        <v>905</v>
      </c>
      <c r="C205" t="s">
        <v>153</v>
      </c>
      <c r="D205" t="s">
        <v>154</v>
      </c>
      <c r="E205" t="s">
        <v>104</v>
      </c>
      <c r="F205" t="s">
        <v>50</v>
      </c>
      <c r="G205">
        <f>G206+G212+G216+G219+G224+G230</f>
        <v>116</v>
      </c>
      <c r="H205">
        <f>H206+H212+H216+H219+H224+H230</f>
        <v>30</v>
      </c>
      <c r="I205">
        <f>I206+I212+I216+I219+I224+I230</f>
        <v>40</v>
      </c>
      <c r="J205">
        <f>J206+J212+J216+J219+J224+J230</f>
        <v>30</v>
      </c>
      <c r="K205">
        <f>K206+K212+K216+K219+K224+K230</f>
        <v>16</v>
      </c>
    </row>
    <row r="206" spans="1:11" ht="12.75">
      <c r="A206" t="s">
        <v>59</v>
      </c>
      <c r="B206">
        <v>905</v>
      </c>
      <c r="C206" t="s">
        <v>153</v>
      </c>
      <c r="D206" t="s">
        <v>154</v>
      </c>
      <c r="E206" t="s">
        <v>104</v>
      </c>
      <c r="F206">
        <v>210</v>
      </c>
      <c r="G206">
        <f>G207+G208+G210</f>
        <v>0</v>
      </c>
      <c r="H206">
        <f>H207+H208+H210</f>
        <v>0</v>
      </c>
      <c r="I206">
        <f>I207+I208+I210</f>
        <v>0</v>
      </c>
      <c r="J206">
        <f>J207+J208+J210</f>
        <v>0</v>
      </c>
      <c r="K206">
        <f>K207+K208+K210</f>
        <v>0</v>
      </c>
    </row>
    <row r="207" spans="1:7" ht="12.75">
      <c r="A207" t="s">
        <v>60</v>
      </c>
      <c r="B207">
        <v>905</v>
      </c>
      <c r="C207" t="s">
        <v>153</v>
      </c>
      <c r="D207" t="s">
        <v>154</v>
      </c>
      <c r="E207" t="s">
        <v>104</v>
      </c>
      <c r="F207">
        <v>211</v>
      </c>
      <c r="G207">
        <f>H207+I207+J207+K207</f>
        <v>0</v>
      </c>
    </row>
    <row r="208" spans="1:6" ht="12.75">
      <c r="A208" t="s">
        <v>66</v>
      </c>
      <c r="B208">
        <v>905</v>
      </c>
      <c r="C208" t="s">
        <v>153</v>
      </c>
      <c r="D208" t="s">
        <v>154</v>
      </c>
      <c r="E208" t="s">
        <v>104</v>
      </c>
      <c r="F208">
        <v>212</v>
      </c>
    </row>
    <row r="209" spans="1:6" ht="12.75">
      <c r="A209" t="s">
        <v>94</v>
      </c>
      <c r="E209" t="s">
        <v>104</v>
      </c>
      <c r="F209" t="s">
        <v>68</v>
      </c>
    </row>
    <row r="210" spans="1:7" ht="12.75">
      <c r="A210" t="s">
        <v>15</v>
      </c>
      <c r="B210">
        <v>905</v>
      </c>
      <c r="C210" t="s">
        <v>153</v>
      </c>
      <c r="D210" t="s">
        <v>154</v>
      </c>
      <c r="E210" t="s">
        <v>104</v>
      </c>
      <c r="F210">
        <v>213</v>
      </c>
      <c r="G210">
        <f>H210+I210+J210+K210</f>
        <v>0</v>
      </c>
    </row>
    <row r="211" spans="1:7" ht="12.75">
      <c r="A211" t="s">
        <v>16</v>
      </c>
      <c r="B211">
        <v>905</v>
      </c>
      <c r="C211" t="s">
        <v>153</v>
      </c>
      <c r="D211" t="s">
        <v>154</v>
      </c>
      <c r="E211" t="s">
        <v>104</v>
      </c>
      <c r="F211">
        <v>221</v>
      </c>
      <c r="G211">
        <f>H211+I211+J211+K211</f>
        <v>0</v>
      </c>
    </row>
    <row r="212" spans="1:11" ht="12.75">
      <c r="A212" t="s">
        <v>17</v>
      </c>
      <c r="B212">
        <v>905</v>
      </c>
      <c r="C212" t="s">
        <v>153</v>
      </c>
      <c r="D212" t="s">
        <v>154</v>
      </c>
      <c r="E212" t="s">
        <v>104</v>
      </c>
      <c r="F212">
        <v>223</v>
      </c>
      <c r="G212">
        <f>G213+G214+G215</f>
        <v>116</v>
      </c>
      <c r="H212">
        <f>H213+H214+H215</f>
        <v>30</v>
      </c>
      <c r="I212">
        <f>I213+I214+I215</f>
        <v>40</v>
      </c>
      <c r="J212">
        <f>J213+J214+J215</f>
        <v>30</v>
      </c>
      <c r="K212">
        <f>K213+K214+K215</f>
        <v>16</v>
      </c>
    </row>
    <row r="213" spans="1:11" ht="12.75">
      <c r="A213" t="s">
        <v>18</v>
      </c>
      <c r="F213" t="s">
        <v>19</v>
      </c>
      <c r="G213">
        <f>H213+I213+J213+K213</f>
        <v>116</v>
      </c>
      <c r="H213">
        <v>30</v>
      </c>
      <c r="I213">
        <v>40</v>
      </c>
      <c r="J213">
        <v>30</v>
      </c>
      <c r="K213">
        <v>16</v>
      </c>
    </row>
    <row r="214" spans="1:7" ht="12.75">
      <c r="A214" t="s">
        <v>20</v>
      </c>
      <c r="F214" t="s">
        <v>21</v>
      </c>
      <c r="G214">
        <f>H214+I214+J214+K214</f>
        <v>0</v>
      </c>
    </row>
    <row r="215" spans="1:7" ht="12.75">
      <c r="A215" t="s">
        <v>22</v>
      </c>
      <c r="F215" t="s">
        <v>23</v>
      </c>
      <c r="G215">
        <f>H215+I215+J215+K215</f>
        <v>0</v>
      </c>
    </row>
    <row r="216" spans="1:6" ht="12.75">
      <c r="A216" t="s">
        <v>28</v>
      </c>
      <c r="B216">
        <v>905</v>
      </c>
      <c r="C216" t="s">
        <v>153</v>
      </c>
      <c r="D216" t="s">
        <v>154</v>
      </c>
      <c r="E216" t="s">
        <v>104</v>
      </c>
      <c r="F216">
        <v>225</v>
      </c>
    </row>
    <row r="217" spans="1:6" ht="12.75">
      <c r="A217" t="s">
        <v>30</v>
      </c>
      <c r="F217" t="s">
        <v>31</v>
      </c>
    </row>
    <row r="218" spans="1:6" ht="12.75">
      <c r="A218" t="s">
        <v>32</v>
      </c>
      <c r="F218" t="s">
        <v>33</v>
      </c>
    </row>
    <row r="219" spans="1:11" ht="12.75">
      <c r="A219" t="s">
        <v>34</v>
      </c>
      <c r="B219">
        <v>905</v>
      </c>
      <c r="C219" t="s">
        <v>153</v>
      </c>
      <c r="D219" t="s">
        <v>154</v>
      </c>
      <c r="E219" t="s">
        <v>104</v>
      </c>
      <c r="F219">
        <v>226</v>
      </c>
      <c r="G219">
        <f>G220+G221+G222+G223</f>
        <v>0</v>
      </c>
      <c r="H219">
        <f>H220+H221+H222</f>
        <v>0</v>
      </c>
      <c r="I219">
        <f>I220+I221+I222+I223</f>
        <v>0</v>
      </c>
      <c r="J219">
        <f>J220+J221+J222</f>
        <v>0</v>
      </c>
      <c r="K219">
        <f>K220+K221+K222</f>
        <v>0</v>
      </c>
    </row>
    <row r="220" spans="1:7" ht="12.75">
      <c r="A220" t="s">
        <v>71</v>
      </c>
      <c r="F220" t="s">
        <v>72</v>
      </c>
      <c r="G220">
        <f>H220+I220+J220+K220</f>
        <v>0</v>
      </c>
    </row>
    <row r="221" spans="1:7" ht="12.75">
      <c r="A221" t="s">
        <v>122</v>
      </c>
      <c r="F221" t="s">
        <v>96</v>
      </c>
      <c r="G221">
        <f>H221+I221+J221+K221</f>
        <v>0</v>
      </c>
    </row>
    <row r="222" spans="1:6" ht="12.75">
      <c r="A222" t="s">
        <v>123</v>
      </c>
      <c r="F222" t="s">
        <v>109</v>
      </c>
    </row>
    <row r="223" spans="1:6" ht="12.75">
      <c r="A223" t="s">
        <v>39</v>
      </c>
      <c r="F223" t="s">
        <v>40</v>
      </c>
    </row>
    <row r="224" spans="1:11" ht="12.75">
      <c r="A224" t="s">
        <v>73</v>
      </c>
      <c r="B224">
        <v>905</v>
      </c>
      <c r="C224" t="s">
        <v>153</v>
      </c>
      <c r="D224" t="s">
        <v>154</v>
      </c>
      <c r="E224" t="s">
        <v>104</v>
      </c>
      <c r="F224">
        <v>290</v>
      </c>
      <c r="G224">
        <f>G225+G226</f>
        <v>0</v>
      </c>
      <c r="H224">
        <f>H225+H226</f>
        <v>0</v>
      </c>
      <c r="I224">
        <f>I225+I226</f>
        <v>0</v>
      </c>
      <c r="J224">
        <f>J225+J226</f>
        <v>0</v>
      </c>
      <c r="K224">
        <f>K225+K226</f>
        <v>0</v>
      </c>
    </row>
    <row r="225" spans="1:7" ht="12.75">
      <c r="A225" t="s">
        <v>76</v>
      </c>
      <c r="F225" t="s">
        <v>77</v>
      </c>
      <c r="G225">
        <f>H225+I225+J225+K225</f>
        <v>0</v>
      </c>
    </row>
    <row r="226" spans="1:7" ht="12.75">
      <c r="A226" t="s">
        <v>78</v>
      </c>
      <c r="F226" t="s">
        <v>124</v>
      </c>
      <c r="G226">
        <f>H226+I226+J226+K226</f>
        <v>0</v>
      </c>
    </row>
    <row r="227" spans="1:6" ht="12.75">
      <c r="A227" t="s">
        <v>79</v>
      </c>
      <c r="B227">
        <v>905</v>
      </c>
      <c r="C227" t="s">
        <v>153</v>
      </c>
      <c r="D227" t="s">
        <v>154</v>
      </c>
      <c r="E227" t="s">
        <v>104</v>
      </c>
      <c r="F227">
        <v>310</v>
      </c>
    </row>
    <row r="228" spans="1:6" ht="12.75">
      <c r="A228" t="s">
        <v>81</v>
      </c>
      <c r="F228" t="s">
        <v>82</v>
      </c>
    </row>
    <row r="230" spans="1:11" ht="12.75">
      <c r="A230" t="s">
        <v>61</v>
      </c>
      <c r="B230">
        <v>905</v>
      </c>
      <c r="C230" t="s">
        <v>153</v>
      </c>
      <c r="D230" t="s">
        <v>154</v>
      </c>
      <c r="E230" t="s">
        <v>104</v>
      </c>
      <c r="F230">
        <v>340</v>
      </c>
      <c r="G230">
        <v>0</v>
      </c>
      <c r="H230">
        <f>H231+H232+H233</f>
        <v>0</v>
      </c>
      <c r="I230">
        <f>I231+I232+I233</f>
        <v>0</v>
      </c>
      <c r="J230">
        <f>J231+J232+J233</f>
        <v>0</v>
      </c>
      <c r="K230">
        <f>K231+K232+K233</f>
        <v>0</v>
      </c>
    </row>
    <row r="231" spans="1:7" ht="12.75">
      <c r="A231" t="s">
        <v>83</v>
      </c>
      <c r="F231" t="s">
        <v>84</v>
      </c>
      <c r="G231">
        <f>H231+I231+J231+K231</f>
        <v>0</v>
      </c>
    </row>
    <row r="232" spans="1:7" ht="12.75">
      <c r="A232" t="s">
        <v>85</v>
      </c>
      <c r="F232" t="s">
        <v>86</v>
      </c>
      <c r="G232">
        <f>H232+I232+J232+K232</f>
        <v>0</v>
      </c>
    </row>
    <row r="233" spans="1:7" ht="12.75">
      <c r="A233" t="s">
        <v>87</v>
      </c>
      <c r="F233" t="s">
        <v>88</v>
      </c>
      <c r="G233">
        <f>H233+I233+J233+K233</f>
        <v>0</v>
      </c>
    </row>
    <row r="236" spans="1:11" ht="12.75">
      <c r="A236" t="s">
        <v>155</v>
      </c>
      <c r="B236" t="s">
        <v>156</v>
      </c>
      <c r="C236" t="s">
        <v>52</v>
      </c>
      <c r="D236">
        <v>4409901</v>
      </c>
      <c r="E236" t="s">
        <v>58</v>
      </c>
      <c r="F236" t="s">
        <v>50</v>
      </c>
      <c r="G236" t="s">
        <v>157</v>
      </c>
      <c r="H236" t="s">
        <v>158</v>
      </c>
      <c r="I236" t="s">
        <v>159</v>
      </c>
      <c r="J236" t="s">
        <v>160</v>
      </c>
      <c r="K236" t="s">
        <v>161</v>
      </c>
    </row>
    <row r="237" spans="1:11" ht="12.75">
      <c r="A237" t="s">
        <v>162</v>
      </c>
      <c r="B237">
        <v>905</v>
      </c>
      <c r="C237" t="s">
        <v>52</v>
      </c>
      <c r="D237" t="s">
        <v>56</v>
      </c>
      <c r="E237" t="s">
        <v>104</v>
      </c>
      <c r="F237" t="s">
        <v>50</v>
      </c>
      <c r="G237">
        <f>G238+G266</f>
        <v>154</v>
      </c>
      <c r="H237">
        <f>H238+H266</f>
        <v>50</v>
      </c>
      <c r="I237">
        <f>I238+I266</f>
        <v>38</v>
      </c>
      <c r="J237">
        <f>J238+J266</f>
        <v>43</v>
      </c>
      <c r="K237">
        <f>K238+K266</f>
        <v>23</v>
      </c>
    </row>
    <row r="238" spans="1:11" ht="12.75">
      <c r="A238" t="s">
        <v>59</v>
      </c>
      <c r="B238">
        <v>905</v>
      </c>
      <c r="C238" t="s">
        <v>52</v>
      </c>
      <c r="D238" t="s">
        <v>56</v>
      </c>
      <c r="E238" t="s">
        <v>104</v>
      </c>
      <c r="F238">
        <v>210</v>
      </c>
      <c r="G238">
        <f>G239+G240+G242</f>
        <v>151</v>
      </c>
      <c r="H238">
        <f>H239+H240+H242</f>
        <v>49</v>
      </c>
      <c r="I238">
        <f>I239+I240+I242</f>
        <v>37</v>
      </c>
      <c r="J238">
        <f>J239+J240+J242</f>
        <v>42</v>
      </c>
      <c r="K238">
        <f>K239+K240+K242</f>
        <v>23</v>
      </c>
    </row>
    <row r="239" spans="1:11" ht="12.75">
      <c r="A239" t="s">
        <v>60</v>
      </c>
      <c r="B239">
        <v>905</v>
      </c>
      <c r="C239" t="s">
        <v>52</v>
      </c>
      <c r="D239" t="s">
        <v>56</v>
      </c>
      <c r="E239" t="s">
        <v>104</v>
      </c>
      <c r="F239">
        <v>211</v>
      </c>
      <c r="G239">
        <f>H239+I239+J239+K239</f>
        <v>120</v>
      </c>
      <c r="H239">
        <v>39</v>
      </c>
      <c r="I239">
        <v>30</v>
      </c>
      <c r="J239">
        <v>33</v>
      </c>
      <c r="K239">
        <v>18</v>
      </c>
    </row>
    <row r="240" spans="1:6" ht="12.75">
      <c r="A240" t="s">
        <v>66</v>
      </c>
      <c r="B240">
        <v>905</v>
      </c>
      <c r="C240" t="s">
        <v>52</v>
      </c>
      <c r="D240" t="s">
        <v>56</v>
      </c>
      <c r="E240" t="s">
        <v>104</v>
      </c>
      <c r="F240">
        <v>212</v>
      </c>
    </row>
    <row r="241" spans="1:6" ht="12.75">
      <c r="A241" t="s">
        <v>94</v>
      </c>
      <c r="E241" t="s">
        <v>104</v>
      </c>
      <c r="F241" t="s">
        <v>68</v>
      </c>
    </row>
    <row r="242" spans="1:11" ht="12.75">
      <c r="A242" t="s">
        <v>15</v>
      </c>
      <c r="B242">
        <v>905</v>
      </c>
      <c r="C242" t="s">
        <v>52</v>
      </c>
      <c r="D242" t="s">
        <v>56</v>
      </c>
      <c r="E242" t="s">
        <v>104</v>
      </c>
      <c r="F242">
        <v>213</v>
      </c>
      <c r="G242">
        <f>H242+I242+J242+K242</f>
        <v>31</v>
      </c>
      <c r="H242">
        <v>10</v>
      </c>
      <c r="I242">
        <v>7</v>
      </c>
      <c r="J242">
        <v>9</v>
      </c>
      <c r="K242">
        <v>5</v>
      </c>
    </row>
    <row r="243" spans="1:7" ht="12.75">
      <c r="A243" t="s">
        <v>16</v>
      </c>
      <c r="B243">
        <v>905</v>
      </c>
      <c r="C243" t="s">
        <v>52</v>
      </c>
      <c r="D243" t="s">
        <v>56</v>
      </c>
      <c r="E243" t="s">
        <v>104</v>
      </c>
      <c r="F243">
        <v>221</v>
      </c>
      <c r="G243">
        <f>H243+I243+J243+K243</f>
        <v>0</v>
      </c>
    </row>
    <row r="244" spans="1:11" ht="12.75">
      <c r="A244" t="s">
        <v>17</v>
      </c>
      <c r="B244">
        <v>905</v>
      </c>
      <c r="C244" t="s">
        <v>52</v>
      </c>
      <c r="D244" t="s">
        <v>56</v>
      </c>
      <c r="E244" t="s">
        <v>104</v>
      </c>
      <c r="F244">
        <v>223</v>
      </c>
      <c r="G244">
        <f>G245+G246+G247</f>
        <v>0</v>
      </c>
      <c r="H244">
        <f>H245+H246+H247</f>
        <v>0</v>
      </c>
      <c r="I244">
        <f>I245+I246+I247</f>
        <v>0</v>
      </c>
      <c r="J244">
        <f>J245+J246+J247</f>
        <v>0</v>
      </c>
      <c r="K244">
        <f>K245+K246+K247</f>
        <v>0</v>
      </c>
    </row>
    <row r="245" spans="1:7" ht="12.75">
      <c r="A245" t="s">
        <v>18</v>
      </c>
      <c r="F245" t="s">
        <v>19</v>
      </c>
      <c r="G245">
        <f aca="true" t="shared" si="3" ref="G245:G250">H245+I245+J245+K245</f>
        <v>0</v>
      </c>
    </row>
    <row r="246" spans="1:7" ht="12.75">
      <c r="A246" t="s">
        <v>20</v>
      </c>
      <c r="F246" t="s">
        <v>21</v>
      </c>
      <c r="G246">
        <f t="shared" si="3"/>
        <v>0</v>
      </c>
    </row>
    <row r="247" spans="1:7" ht="12.75">
      <c r="A247" t="s">
        <v>22</v>
      </c>
      <c r="F247" t="s">
        <v>23</v>
      </c>
      <c r="G247">
        <f t="shared" si="3"/>
        <v>0</v>
      </c>
    </row>
    <row r="248" spans="1:11" ht="12.75">
      <c r="A248" t="s">
        <v>28</v>
      </c>
      <c r="B248">
        <v>905</v>
      </c>
      <c r="C248" t="s">
        <v>52</v>
      </c>
      <c r="D248" t="s">
        <v>56</v>
      </c>
      <c r="E248" t="s">
        <v>104</v>
      </c>
      <c r="F248">
        <v>225</v>
      </c>
      <c r="G248">
        <f t="shared" si="3"/>
        <v>0</v>
      </c>
      <c r="H248">
        <f>I248+J248+K248+L248</f>
        <v>0</v>
      </c>
      <c r="I248">
        <f>J248+K248+L248+M248</f>
        <v>0</v>
      </c>
      <c r="J248">
        <f>K248+L248+M248+N248</f>
        <v>0</v>
      </c>
      <c r="K248">
        <f>L248+M248+N248+O248</f>
        <v>0</v>
      </c>
    </row>
    <row r="249" spans="1:7" ht="12.75">
      <c r="A249" t="s">
        <v>30</v>
      </c>
      <c r="F249" t="s">
        <v>31</v>
      </c>
      <c r="G249">
        <f t="shared" si="3"/>
        <v>0</v>
      </c>
    </row>
    <row r="250" spans="1:7" ht="12.75">
      <c r="A250" t="s">
        <v>32</v>
      </c>
      <c r="F250" t="s">
        <v>33</v>
      </c>
      <c r="G250">
        <f t="shared" si="3"/>
        <v>0</v>
      </c>
    </row>
    <row r="251" spans="1:11" ht="12.75">
      <c r="A251" t="s">
        <v>34</v>
      </c>
      <c r="B251">
        <v>905</v>
      </c>
      <c r="C251" t="s">
        <v>52</v>
      </c>
      <c r="D251" t="s">
        <v>56</v>
      </c>
      <c r="E251" t="s">
        <v>104</v>
      </c>
      <c r="F251">
        <v>226</v>
      </c>
      <c r="G251">
        <f>G252+G253+G254+G255</f>
        <v>0</v>
      </c>
      <c r="H251">
        <f>H252+H253+H254</f>
        <v>0</v>
      </c>
      <c r="I251">
        <f>I252+I253+I254+I255</f>
        <v>0</v>
      </c>
      <c r="J251">
        <f>J252+J253+J254</f>
        <v>0</v>
      </c>
      <c r="K251">
        <f>K252+K253+K254</f>
        <v>0</v>
      </c>
    </row>
    <row r="252" spans="1:7" ht="12.75">
      <c r="A252" t="s">
        <v>71</v>
      </c>
      <c r="F252" t="s">
        <v>72</v>
      </c>
      <c r="G252">
        <f>H252+I252+J252+K252</f>
        <v>0</v>
      </c>
    </row>
    <row r="253" spans="1:7" ht="12.75">
      <c r="A253" t="s">
        <v>122</v>
      </c>
      <c r="F253" t="s">
        <v>96</v>
      </c>
      <c r="G253">
        <f>H253+I253+J253+K253</f>
        <v>0</v>
      </c>
    </row>
    <row r="254" spans="1:7" ht="12.75">
      <c r="A254" t="s">
        <v>123</v>
      </c>
      <c r="F254" t="s">
        <v>109</v>
      </c>
      <c r="G254">
        <f>H254+I254+J254+K254</f>
        <v>0</v>
      </c>
    </row>
    <row r="255" spans="1:6" ht="12.75">
      <c r="A255" t="s">
        <v>39</v>
      </c>
      <c r="F255" t="s">
        <v>40</v>
      </c>
    </row>
    <row r="256" spans="1:11" ht="12.75">
      <c r="A256" t="s">
        <v>73</v>
      </c>
      <c r="B256">
        <v>905</v>
      </c>
      <c r="C256" t="s">
        <v>52</v>
      </c>
      <c r="D256" t="s">
        <v>56</v>
      </c>
      <c r="E256" t="s">
        <v>104</v>
      </c>
      <c r="F256">
        <v>290</v>
      </c>
      <c r="G256">
        <f>G257+G258</f>
        <v>0</v>
      </c>
      <c r="H256">
        <f>H257+H258</f>
        <v>0</v>
      </c>
      <c r="I256">
        <f>I257+I258</f>
        <v>0</v>
      </c>
      <c r="J256">
        <f>J257+J258</f>
        <v>0</v>
      </c>
      <c r="K256">
        <f>K257+K258</f>
        <v>0</v>
      </c>
    </row>
    <row r="257" spans="1:7" ht="12.75">
      <c r="A257" t="s">
        <v>76</v>
      </c>
      <c r="F257" t="s">
        <v>77</v>
      </c>
      <c r="G257">
        <f>H257+I257+J257+K257</f>
        <v>0</v>
      </c>
    </row>
    <row r="258" spans="1:7" ht="12.75">
      <c r="A258" t="s">
        <v>78</v>
      </c>
      <c r="F258" t="s">
        <v>124</v>
      </c>
      <c r="G258">
        <f>H258+I258+J258+K258</f>
        <v>0</v>
      </c>
    </row>
    <row r="259" spans="1:6" ht="12.75">
      <c r="A259" t="s">
        <v>79</v>
      </c>
      <c r="B259">
        <v>905</v>
      </c>
      <c r="C259" t="s">
        <v>52</v>
      </c>
      <c r="D259" t="s">
        <v>56</v>
      </c>
      <c r="E259" t="s">
        <v>104</v>
      </c>
      <c r="F259">
        <v>310</v>
      </c>
    </row>
    <row r="260" spans="1:6" ht="12.75">
      <c r="A260" t="s">
        <v>81</v>
      </c>
      <c r="F260" t="s">
        <v>82</v>
      </c>
    </row>
    <row r="261" spans="1:11" ht="12.75">
      <c r="A261" t="s">
        <v>61</v>
      </c>
      <c r="B261">
        <v>905</v>
      </c>
      <c r="C261" t="s">
        <v>52</v>
      </c>
      <c r="D261" t="s">
        <v>56</v>
      </c>
      <c r="E261" t="s">
        <v>104</v>
      </c>
      <c r="F261">
        <v>340</v>
      </c>
      <c r="G261">
        <f>G262+G263+G264+G265</f>
        <v>0</v>
      </c>
      <c r="H261">
        <f>H262+H263+H264</f>
        <v>0</v>
      </c>
      <c r="I261">
        <f>I262+I263+I264</f>
        <v>0</v>
      </c>
      <c r="J261">
        <f>J262+J263+J264</f>
        <v>0</v>
      </c>
      <c r="K261">
        <f>K262+K263+K264</f>
        <v>0</v>
      </c>
    </row>
    <row r="262" spans="1:7" ht="12.75">
      <c r="A262" t="s">
        <v>83</v>
      </c>
      <c r="F262" t="s">
        <v>84</v>
      </c>
      <c r="G262">
        <f>H262+I262+J262+K262</f>
        <v>0</v>
      </c>
    </row>
    <row r="263" spans="1:7" ht="12.75">
      <c r="A263" t="s">
        <v>85</v>
      </c>
      <c r="F263" t="s">
        <v>86</v>
      </c>
      <c r="G263">
        <f>H263+I263+J263+K263</f>
        <v>0</v>
      </c>
    </row>
    <row r="264" spans="1:7" ht="12.75">
      <c r="A264" t="s">
        <v>87</v>
      </c>
      <c r="F264" t="s">
        <v>88</v>
      </c>
      <c r="G264">
        <f>H264+I264+J264+K264</f>
        <v>0</v>
      </c>
    </row>
    <row r="266" spans="1:11" ht="12.75">
      <c r="A266" t="s">
        <v>61</v>
      </c>
      <c r="B266">
        <v>905</v>
      </c>
      <c r="C266" t="s">
        <v>52</v>
      </c>
      <c r="D266" t="s">
        <v>56</v>
      </c>
      <c r="E266" t="s">
        <v>80</v>
      </c>
      <c r="F266">
        <v>340</v>
      </c>
      <c r="G266">
        <f>G267+G268+G269</f>
        <v>3</v>
      </c>
      <c r="H266">
        <f>H267+H268+H269</f>
        <v>1</v>
      </c>
      <c r="I266">
        <f>I267+I268+I269</f>
        <v>1</v>
      </c>
      <c r="J266">
        <f>J267+J268+J269</f>
        <v>1</v>
      </c>
      <c r="K266">
        <f>K267+K268+K269</f>
        <v>0</v>
      </c>
    </row>
    <row r="267" spans="1:7" ht="12.75">
      <c r="A267" t="s">
        <v>83</v>
      </c>
      <c r="F267" t="s">
        <v>84</v>
      </c>
      <c r="G267">
        <f>H267+I267+J267+K267</f>
        <v>0</v>
      </c>
    </row>
    <row r="268" spans="1:7" ht="12.75">
      <c r="A268" t="s">
        <v>85</v>
      </c>
      <c r="F268" t="s">
        <v>86</v>
      </c>
      <c r="G268">
        <f>H268+I268+J268+K268</f>
        <v>0</v>
      </c>
    </row>
    <row r="269" spans="1:10" ht="12.75">
      <c r="A269" t="s">
        <v>87</v>
      </c>
      <c r="F269" t="s">
        <v>88</v>
      </c>
      <c r="G269">
        <f>H269+I269+J269+K269</f>
        <v>3</v>
      </c>
      <c r="H269">
        <v>1</v>
      </c>
      <c r="I269">
        <v>1</v>
      </c>
      <c r="J269">
        <v>1</v>
      </c>
    </row>
    <row r="271" spans="1:11" ht="12.75">
      <c r="A271" t="s">
        <v>163</v>
      </c>
      <c r="B271">
        <v>905</v>
      </c>
      <c r="C271" t="s">
        <v>52</v>
      </c>
      <c r="D271" t="s">
        <v>164</v>
      </c>
      <c r="E271" t="s">
        <v>104</v>
      </c>
      <c r="F271" t="s">
        <v>50</v>
      </c>
      <c r="G271">
        <f>G272+G278+G290</f>
        <v>19</v>
      </c>
      <c r="H271">
        <f>H272+H278+H290</f>
        <v>7</v>
      </c>
      <c r="I271">
        <f>I272+I278+I290</f>
        <v>4</v>
      </c>
      <c r="J271">
        <f>J272+J278+J290</f>
        <v>4</v>
      </c>
      <c r="K271">
        <f>K272+K278+K290</f>
        <v>4</v>
      </c>
    </row>
    <row r="272" spans="1:11" ht="12.75">
      <c r="A272" t="s">
        <v>59</v>
      </c>
      <c r="B272">
        <v>905</v>
      </c>
      <c r="C272" t="s">
        <v>52</v>
      </c>
      <c r="D272" t="s">
        <v>164</v>
      </c>
      <c r="E272" t="s">
        <v>104</v>
      </c>
      <c r="F272">
        <v>210</v>
      </c>
      <c r="G272">
        <f>G273+G274+G276</f>
        <v>7</v>
      </c>
      <c r="H272">
        <f>H273+H274+H276</f>
        <v>7</v>
      </c>
      <c r="I272">
        <f>I273+I274+I276</f>
        <v>0</v>
      </c>
      <c r="J272">
        <f>J273+J274+J276</f>
        <v>0</v>
      </c>
      <c r="K272">
        <f>K273+K274+K276</f>
        <v>0</v>
      </c>
    </row>
    <row r="273" spans="1:7" ht="12.75">
      <c r="A273" t="s">
        <v>60</v>
      </c>
      <c r="B273">
        <v>905</v>
      </c>
      <c r="C273" t="s">
        <v>52</v>
      </c>
      <c r="D273" t="s">
        <v>164</v>
      </c>
      <c r="E273" t="s">
        <v>104</v>
      </c>
      <c r="F273">
        <v>211</v>
      </c>
      <c r="G273">
        <f>H273+I273+J273+K273</f>
        <v>0</v>
      </c>
    </row>
    <row r="274" spans="1:8" ht="12.75">
      <c r="A274" t="s">
        <v>66</v>
      </c>
      <c r="B274">
        <v>905</v>
      </c>
      <c r="C274" t="s">
        <v>52</v>
      </c>
      <c r="D274" t="s">
        <v>164</v>
      </c>
      <c r="E274" t="s">
        <v>104</v>
      </c>
      <c r="F274">
        <v>212</v>
      </c>
      <c r="G274">
        <v>7</v>
      </c>
      <c r="H274">
        <v>7</v>
      </c>
    </row>
    <row r="275" spans="1:8" ht="12.75">
      <c r="A275" t="s">
        <v>94</v>
      </c>
      <c r="E275" t="s">
        <v>104</v>
      </c>
      <c r="F275" t="s">
        <v>68</v>
      </c>
      <c r="G275">
        <v>7</v>
      </c>
      <c r="H275">
        <v>7</v>
      </c>
    </row>
    <row r="276" spans="1:7" ht="12.75">
      <c r="A276" t="s">
        <v>15</v>
      </c>
      <c r="B276">
        <v>905</v>
      </c>
      <c r="C276" t="s">
        <v>52</v>
      </c>
      <c r="D276" t="s">
        <v>164</v>
      </c>
      <c r="E276" t="s">
        <v>104</v>
      </c>
      <c r="F276">
        <v>213</v>
      </c>
      <c r="G276">
        <f>H276+I276+J276+K276</f>
        <v>0</v>
      </c>
    </row>
    <row r="277" spans="1:7" ht="12.75">
      <c r="A277" t="s">
        <v>16</v>
      </c>
      <c r="B277">
        <v>905</v>
      </c>
      <c r="C277" t="s">
        <v>52</v>
      </c>
      <c r="D277" t="s">
        <v>164</v>
      </c>
      <c r="E277" t="s">
        <v>104</v>
      </c>
      <c r="F277">
        <v>221</v>
      </c>
      <c r="G277">
        <f>H277+I277+J277+K277</f>
        <v>0</v>
      </c>
    </row>
    <row r="278" spans="1:11" ht="12.75">
      <c r="A278" t="s">
        <v>17</v>
      </c>
      <c r="B278">
        <v>905</v>
      </c>
      <c r="C278" t="s">
        <v>52</v>
      </c>
      <c r="D278" t="s">
        <v>164</v>
      </c>
      <c r="E278" t="s">
        <v>104</v>
      </c>
      <c r="F278">
        <v>223</v>
      </c>
      <c r="G278">
        <f>G279+G280+G281</f>
        <v>0</v>
      </c>
      <c r="H278">
        <f>H279+H280+H281</f>
        <v>0</v>
      </c>
      <c r="I278">
        <f>I279+I280+I281</f>
        <v>0</v>
      </c>
      <c r="J278">
        <f>J279+J280+J281</f>
        <v>0</v>
      </c>
      <c r="K278">
        <f>K279+K280+K281</f>
        <v>0</v>
      </c>
    </row>
    <row r="279" spans="1:7" ht="12.75">
      <c r="A279" t="s">
        <v>18</v>
      </c>
      <c r="F279" t="s">
        <v>19</v>
      </c>
      <c r="G279">
        <f aca="true" t="shared" si="4" ref="G279:G284">H279+I279+J279+K279</f>
        <v>0</v>
      </c>
    </row>
    <row r="280" spans="1:7" ht="12.75">
      <c r="A280" t="s">
        <v>20</v>
      </c>
      <c r="F280" t="s">
        <v>21</v>
      </c>
      <c r="G280">
        <f t="shared" si="4"/>
        <v>0</v>
      </c>
    </row>
    <row r="281" spans="1:7" ht="12.75">
      <c r="A281" t="s">
        <v>22</v>
      </c>
      <c r="F281" t="s">
        <v>23</v>
      </c>
      <c r="G281">
        <f t="shared" si="4"/>
        <v>0</v>
      </c>
    </row>
    <row r="282" spans="1:11" ht="12.75">
      <c r="A282" t="s">
        <v>28</v>
      </c>
      <c r="B282">
        <v>905</v>
      </c>
      <c r="C282" t="s">
        <v>52</v>
      </c>
      <c r="D282" t="s">
        <v>164</v>
      </c>
      <c r="E282" t="s">
        <v>104</v>
      </c>
      <c r="F282">
        <v>225</v>
      </c>
      <c r="G282">
        <f t="shared" si="4"/>
        <v>0</v>
      </c>
      <c r="H282">
        <f>I282+J282+K282+L282</f>
        <v>0</v>
      </c>
      <c r="I282">
        <f>J282+K282+L282+M282</f>
        <v>0</v>
      </c>
      <c r="J282">
        <f>K282+L282+M282+N282</f>
        <v>0</v>
      </c>
      <c r="K282">
        <f>L282+M282+N282+O282</f>
        <v>0</v>
      </c>
    </row>
    <row r="283" spans="1:7" ht="12.75">
      <c r="A283" t="s">
        <v>30</v>
      </c>
      <c r="F283" t="s">
        <v>31</v>
      </c>
      <c r="G283">
        <f t="shared" si="4"/>
        <v>0</v>
      </c>
    </row>
    <row r="284" spans="1:7" ht="12.75">
      <c r="A284" t="s">
        <v>32</v>
      </c>
      <c r="F284" t="s">
        <v>33</v>
      </c>
      <c r="G284">
        <f t="shared" si="4"/>
        <v>0</v>
      </c>
    </row>
    <row r="285" spans="1:11" ht="12.75">
      <c r="A285" t="s">
        <v>34</v>
      </c>
      <c r="B285">
        <v>905</v>
      </c>
      <c r="C285" t="s">
        <v>52</v>
      </c>
      <c r="D285" t="s">
        <v>164</v>
      </c>
      <c r="E285" t="s">
        <v>104</v>
      </c>
      <c r="F285">
        <v>226</v>
      </c>
      <c r="G285">
        <f>G286+G287+G288+G289</f>
        <v>0</v>
      </c>
      <c r="H285">
        <f>H286+H287+H288</f>
        <v>0</v>
      </c>
      <c r="I285">
        <f>I286+I287+I288+I289</f>
        <v>0</v>
      </c>
      <c r="J285">
        <f>J286+J287+J288</f>
        <v>0</v>
      </c>
      <c r="K285">
        <f>K286+K287+K288</f>
        <v>0</v>
      </c>
    </row>
    <row r="286" spans="1:7" ht="12.75">
      <c r="A286" t="s">
        <v>71</v>
      </c>
      <c r="F286" t="s">
        <v>72</v>
      </c>
      <c r="G286">
        <f>H286+I286+J286+K286</f>
        <v>0</v>
      </c>
    </row>
    <row r="287" spans="1:7" ht="12.75">
      <c r="A287" t="s">
        <v>122</v>
      </c>
      <c r="F287" t="s">
        <v>96</v>
      </c>
      <c r="G287">
        <f>H287+I287+J287+K287</f>
        <v>0</v>
      </c>
    </row>
    <row r="288" spans="1:7" ht="12.75">
      <c r="A288" t="s">
        <v>123</v>
      </c>
      <c r="F288" t="s">
        <v>109</v>
      </c>
      <c r="G288">
        <f>H288+I288+J288+K288</f>
        <v>0</v>
      </c>
    </row>
    <row r="289" spans="1:6" ht="12.75">
      <c r="A289" t="s">
        <v>39</v>
      </c>
      <c r="F289" t="s">
        <v>40</v>
      </c>
    </row>
    <row r="290" spans="1:11" ht="12.75">
      <c r="A290" t="s">
        <v>73</v>
      </c>
      <c r="B290">
        <v>905</v>
      </c>
      <c r="C290" t="s">
        <v>52</v>
      </c>
      <c r="D290" t="s">
        <v>164</v>
      </c>
      <c r="E290" t="s">
        <v>104</v>
      </c>
      <c r="F290">
        <v>290</v>
      </c>
      <c r="G290">
        <f>G291+G292</f>
        <v>12</v>
      </c>
      <c r="H290">
        <f>H291+H292</f>
        <v>0</v>
      </c>
      <c r="I290">
        <f>I291+I292</f>
        <v>4</v>
      </c>
      <c r="J290">
        <f>J291+J292</f>
        <v>4</v>
      </c>
      <c r="K290">
        <f>K291+K292</f>
        <v>4</v>
      </c>
    </row>
    <row r="291" spans="1:11" ht="12.75">
      <c r="A291" t="s">
        <v>76</v>
      </c>
      <c r="F291" t="s">
        <v>77</v>
      </c>
      <c r="G291">
        <f>H291+I291+J291+K291</f>
        <v>12</v>
      </c>
      <c r="I291">
        <v>4</v>
      </c>
      <c r="J291">
        <v>4</v>
      </c>
      <c r="K291">
        <v>4</v>
      </c>
    </row>
    <row r="292" spans="1:7" ht="12.75">
      <c r="A292" t="s">
        <v>78</v>
      </c>
      <c r="F292" t="s">
        <v>124</v>
      </c>
      <c r="G292">
        <f>H292+I292+J292+K292</f>
        <v>0</v>
      </c>
    </row>
    <row r="293" spans="1:6" ht="12.75">
      <c r="A293" t="s">
        <v>79</v>
      </c>
      <c r="B293">
        <v>905</v>
      </c>
      <c r="C293" t="s">
        <v>52</v>
      </c>
      <c r="D293" t="s">
        <v>164</v>
      </c>
      <c r="E293" t="s">
        <v>104</v>
      </c>
      <c r="F293">
        <v>310</v>
      </c>
    </row>
    <row r="294" spans="1:6" ht="12.75">
      <c r="A294" t="s">
        <v>81</v>
      </c>
      <c r="F294" t="s">
        <v>82</v>
      </c>
    </row>
    <row r="295" spans="1:11" ht="12.75">
      <c r="A295" t="s">
        <v>61</v>
      </c>
      <c r="B295">
        <v>905</v>
      </c>
      <c r="C295" t="s">
        <v>52</v>
      </c>
      <c r="D295" t="s">
        <v>164</v>
      </c>
      <c r="E295" t="s">
        <v>104</v>
      </c>
      <c r="F295">
        <v>340</v>
      </c>
      <c r="G295">
        <f>G296+G297+G298+G299</f>
        <v>0</v>
      </c>
      <c r="H295">
        <f>H296+H297+H298</f>
        <v>0</v>
      </c>
      <c r="I295">
        <f>I296+I297+I298</f>
        <v>0</v>
      </c>
      <c r="J295">
        <f>J296+J297+J298</f>
        <v>0</v>
      </c>
      <c r="K295">
        <f>K296+K297+K298</f>
        <v>0</v>
      </c>
    </row>
    <row r="296" spans="1:7" ht="12.75">
      <c r="A296" t="s">
        <v>83</v>
      </c>
      <c r="F296" t="s">
        <v>84</v>
      </c>
      <c r="G296">
        <f>H296+I296+J296+K296</f>
        <v>0</v>
      </c>
    </row>
    <row r="297" spans="1:7" ht="12.75">
      <c r="A297" t="s">
        <v>85</v>
      </c>
      <c r="F297" t="s">
        <v>86</v>
      </c>
      <c r="G297">
        <f>H297+I297+J297+K297</f>
        <v>0</v>
      </c>
    </row>
    <row r="298" spans="1:7" ht="12.75">
      <c r="A298" t="s">
        <v>87</v>
      </c>
      <c r="F298" t="s">
        <v>88</v>
      </c>
      <c r="G298">
        <f>H298+I298+J298+K298</f>
        <v>0</v>
      </c>
    </row>
    <row r="300" spans="1:11" ht="12.75">
      <c r="A300" t="s">
        <v>61</v>
      </c>
      <c r="B300">
        <v>905</v>
      </c>
      <c r="C300" t="s">
        <v>52</v>
      </c>
      <c r="D300" t="s">
        <v>164</v>
      </c>
      <c r="E300" t="s">
        <v>80</v>
      </c>
      <c r="F300">
        <v>340</v>
      </c>
      <c r="G300">
        <f>G301+G302+G303</f>
        <v>0</v>
      </c>
      <c r="H300">
        <f>H301+H302+H303</f>
        <v>0</v>
      </c>
      <c r="I300">
        <f>I301+I302+I303</f>
        <v>0</v>
      </c>
      <c r="J300">
        <f>J301+J302+J303</f>
        <v>0</v>
      </c>
      <c r="K300">
        <f>K301+K302+K303</f>
        <v>0</v>
      </c>
    </row>
    <row r="301" spans="1:7" ht="12.75">
      <c r="A301" t="s">
        <v>83</v>
      </c>
      <c r="F301" t="s">
        <v>84</v>
      </c>
      <c r="G301">
        <f>H301+I301+J301+K301</f>
        <v>0</v>
      </c>
    </row>
    <row r="302" spans="1:7" ht="12.75">
      <c r="A302" t="s">
        <v>85</v>
      </c>
      <c r="F302" t="s">
        <v>86</v>
      </c>
      <c r="G302">
        <f>H302+I302+J302+K302</f>
        <v>0</v>
      </c>
    </row>
    <row r="303" spans="1:7" ht="12.75">
      <c r="A303" t="s">
        <v>87</v>
      </c>
      <c r="F303" t="s">
        <v>88</v>
      </c>
      <c r="G303">
        <f>H303+I303+J303+K303</f>
        <v>0</v>
      </c>
    </row>
    <row r="304" spans="1:11" ht="12.75">
      <c r="A304" t="s">
        <v>165</v>
      </c>
      <c r="G304">
        <v>1861</v>
      </c>
      <c r="H304">
        <v>592</v>
      </c>
      <c r="I304">
        <v>525</v>
      </c>
      <c r="J304">
        <v>478</v>
      </c>
      <c r="K304">
        <v>266</v>
      </c>
    </row>
    <row r="307" ht="12.75">
      <c r="A307" t="s">
        <v>166</v>
      </c>
    </row>
    <row r="308" ht="12.75">
      <c r="A308" t="s">
        <v>167</v>
      </c>
    </row>
    <row r="309" ht="12.75">
      <c r="A309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142"/>
  <sheetViews>
    <sheetView tabSelected="1" zoomScale="69" zoomScaleNormal="69" zoomScaleSheetLayoutView="50" zoomScalePageLayoutView="0" workbookViewId="0" topLeftCell="A110">
      <selection activeCell="R85" sqref="R85"/>
    </sheetView>
  </sheetViews>
  <sheetFormatPr defaultColWidth="9.00390625" defaultRowHeight="12.75"/>
  <cols>
    <col min="1" max="1" width="4.625" style="0" customWidth="1"/>
    <col min="2" max="2" width="50.00390625" style="0" customWidth="1"/>
    <col min="3" max="3" width="68.00390625" style="0" customWidth="1"/>
    <col min="4" max="4" width="11.25390625" style="1" hidden="1" customWidth="1"/>
    <col min="5" max="5" width="11.00390625" style="1" hidden="1" customWidth="1"/>
    <col min="6" max="6" width="9.00390625" style="1" hidden="1" customWidth="1"/>
    <col min="7" max="7" width="0" style="1" hidden="1" customWidth="1"/>
    <col min="8" max="8" width="18.875" style="7" customWidth="1"/>
    <col min="9" max="9" width="20.00390625" style="7" customWidth="1"/>
    <col min="10" max="10" width="22.875" style="22" customWidth="1"/>
    <col min="11" max="11" width="17.25390625" style="1" customWidth="1"/>
    <col min="12" max="12" width="19.25390625" style="22" customWidth="1"/>
    <col min="13" max="13" width="1.75390625" style="22" hidden="1" customWidth="1"/>
    <col min="14" max="14" width="0.12890625" style="13" customWidth="1"/>
    <col min="15" max="15" width="11.125" style="1" hidden="1" customWidth="1"/>
    <col min="16" max="16" width="19.25390625" style="22" customWidth="1"/>
    <col min="17" max="17" width="0.12890625" style="0" customWidth="1"/>
    <col min="18" max="18" width="19.25390625" style="22" customWidth="1"/>
  </cols>
  <sheetData>
    <row r="1" spans="3:18" ht="12.75">
      <c r="C1" s="2"/>
      <c r="D1" s="3"/>
      <c r="E1" s="3"/>
      <c r="F1" s="3"/>
      <c r="G1" s="3"/>
      <c r="H1" s="6"/>
      <c r="I1" s="6"/>
      <c r="J1" s="17"/>
      <c r="K1" s="3"/>
      <c r="L1" s="17"/>
      <c r="M1" s="17"/>
      <c r="N1" s="11"/>
      <c r="O1" s="3"/>
      <c r="P1" s="17"/>
      <c r="R1" s="17"/>
    </row>
    <row r="2" spans="2:16" s="5" customFormat="1" ht="23.25" customHeight="1">
      <c r="B2" s="187" t="s">
        <v>360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2:18" ht="18" customHeight="1" hidden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R3" s="65"/>
    </row>
    <row r="4" spans="2:18" ht="18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R4" s="65"/>
    </row>
    <row r="5" spans="2:18" ht="33" customHeight="1">
      <c r="B5" s="185"/>
      <c r="C5" s="186"/>
      <c r="D5" s="186"/>
      <c r="E5" s="186"/>
      <c r="F5" s="186"/>
      <c r="G5" s="186"/>
      <c r="H5" s="186"/>
      <c r="I5" s="186"/>
      <c r="J5" s="186"/>
      <c r="K5" s="65"/>
      <c r="L5" s="65"/>
      <c r="M5" s="65"/>
      <c r="N5" s="66"/>
      <c r="O5" s="65"/>
      <c r="P5" s="65"/>
      <c r="R5" s="65"/>
    </row>
    <row r="6" spans="2:18" ht="15" customHeight="1">
      <c r="B6" s="1"/>
      <c r="C6" s="2"/>
      <c r="D6" s="3"/>
      <c r="E6" s="3"/>
      <c r="F6" s="3"/>
      <c r="G6" s="3"/>
      <c r="H6" s="6"/>
      <c r="I6" s="6"/>
      <c r="J6" s="17"/>
      <c r="K6" s="3"/>
      <c r="L6" s="17"/>
      <c r="M6" s="17"/>
      <c r="N6" s="11"/>
      <c r="O6" s="3"/>
      <c r="P6" s="17"/>
      <c r="R6" s="17"/>
    </row>
    <row r="7" spans="2:18" s="54" customFormat="1" ht="72" customHeight="1">
      <c r="B7" s="82" t="s">
        <v>174</v>
      </c>
      <c r="C7" s="83" t="s">
        <v>175</v>
      </c>
      <c r="D7" s="82" t="s">
        <v>3</v>
      </c>
      <c r="E7" s="83" t="s">
        <v>170</v>
      </c>
      <c r="F7" s="83" t="s">
        <v>169</v>
      </c>
      <c r="G7" s="83" t="s">
        <v>171</v>
      </c>
      <c r="H7" s="84" t="s">
        <v>351</v>
      </c>
      <c r="I7" s="84" t="s">
        <v>352</v>
      </c>
      <c r="J7" s="85" t="s">
        <v>353</v>
      </c>
      <c r="K7" s="85" t="s">
        <v>354</v>
      </c>
      <c r="L7" s="85" t="s">
        <v>218</v>
      </c>
      <c r="M7" s="81"/>
      <c r="N7" s="81" t="s">
        <v>217</v>
      </c>
      <c r="O7" s="81" t="s">
        <v>176</v>
      </c>
      <c r="P7" s="85" t="s">
        <v>358</v>
      </c>
      <c r="R7" s="85" t="s">
        <v>359</v>
      </c>
    </row>
    <row r="8" spans="2:19" s="25" customFormat="1" ht="35.25" customHeight="1">
      <c r="B8" s="124" t="s">
        <v>350</v>
      </c>
      <c r="C8" s="56" t="s">
        <v>101</v>
      </c>
      <c r="D8" s="57" t="s">
        <v>173</v>
      </c>
      <c r="E8" s="57" t="s">
        <v>121</v>
      </c>
      <c r="F8" s="57" t="s">
        <v>102</v>
      </c>
      <c r="G8" s="57" t="s">
        <v>104</v>
      </c>
      <c r="H8" s="135">
        <f>H9+H13+H37+H40</f>
        <v>1923</v>
      </c>
      <c r="I8" s="135">
        <f>I9+I13+I37+I40</f>
        <v>783.2</v>
      </c>
      <c r="J8" s="135">
        <f>J9+J13+J37+J40</f>
        <v>1124</v>
      </c>
      <c r="K8" s="135">
        <f>K9+K13+K37+K40</f>
        <v>1907.2</v>
      </c>
      <c r="L8" s="135">
        <f>L9+L13+L37+L40</f>
        <v>2150</v>
      </c>
      <c r="M8" s="135">
        <f aca="true" t="shared" si="0" ref="M8:R8">M9+M13+M37+M40</f>
        <v>0</v>
      </c>
      <c r="N8" s="135">
        <f t="shared" si="0"/>
        <v>0</v>
      </c>
      <c r="O8" s="135">
        <f t="shared" si="0"/>
        <v>0</v>
      </c>
      <c r="P8" s="135">
        <f t="shared" si="0"/>
        <v>2309</v>
      </c>
      <c r="Q8" s="135">
        <f t="shared" si="0"/>
        <v>136</v>
      </c>
      <c r="R8" s="135">
        <f t="shared" si="0"/>
        <v>2285</v>
      </c>
      <c r="S8" s="55"/>
    </row>
    <row r="9" spans="2:18" s="10" customFormat="1" ht="45.75" customHeight="1">
      <c r="B9" s="130" t="s">
        <v>258</v>
      </c>
      <c r="C9" s="120" t="s">
        <v>235</v>
      </c>
      <c r="D9" s="131" t="s">
        <v>173</v>
      </c>
      <c r="E9" s="131" t="s">
        <v>121</v>
      </c>
      <c r="F9" s="131" t="s">
        <v>102</v>
      </c>
      <c r="G9" s="131" t="s">
        <v>104</v>
      </c>
      <c r="H9" s="69">
        <v>1526</v>
      </c>
      <c r="I9" s="69">
        <f>I10+I12</f>
        <v>641.7</v>
      </c>
      <c r="J9" s="69">
        <f>J10+J12</f>
        <v>869</v>
      </c>
      <c r="K9" s="69">
        <f>K10+K12</f>
        <v>1510.7</v>
      </c>
      <c r="L9" s="69">
        <f>L10+L12</f>
        <v>1743</v>
      </c>
      <c r="M9" s="69">
        <f aca="true" t="shared" si="1" ref="M9:R9">M10+M12</f>
        <v>0</v>
      </c>
      <c r="N9" s="69">
        <f t="shared" si="1"/>
        <v>0</v>
      </c>
      <c r="O9" s="69">
        <f t="shared" si="1"/>
        <v>0</v>
      </c>
      <c r="P9" s="69">
        <f t="shared" si="1"/>
        <v>1818</v>
      </c>
      <c r="Q9" s="69">
        <f t="shared" si="1"/>
        <v>0</v>
      </c>
      <c r="R9" s="69">
        <f t="shared" si="1"/>
        <v>1818</v>
      </c>
    </row>
    <row r="10" spans="2:18" ht="19.5" customHeight="1">
      <c r="B10" s="123" t="s">
        <v>259</v>
      </c>
      <c r="C10" s="34" t="s">
        <v>60</v>
      </c>
      <c r="D10" s="37" t="s">
        <v>173</v>
      </c>
      <c r="E10" s="37" t="s">
        <v>121</v>
      </c>
      <c r="F10" s="37" t="s">
        <v>102</v>
      </c>
      <c r="G10" s="37" t="s">
        <v>104</v>
      </c>
      <c r="H10" s="71">
        <v>1161</v>
      </c>
      <c r="I10" s="71">
        <v>457.5</v>
      </c>
      <c r="J10" s="72">
        <v>689</v>
      </c>
      <c r="K10" s="72">
        <f>I10+J10</f>
        <v>1146.5</v>
      </c>
      <c r="L10" s="71">
        <v>1339</v>
      </c>
      <c r="M10" s="72"/>
      <c r="N10" s="72"/>
      <c r="O10" s="72"/>
      <c r="P10" s="71">
        <v>1396</v>
      </c>
      <c r="Q10" s="73"/>
      <c r="R10" s="71">
        <v>1396</v>
      </c>
    </row>
    <row r="11" spans="2:18" ht="82.5" customHeight="1">
      <c r="B11" s="123" t="s">
        <v>260</v>
      </c>
      <c r="C11" s="121" t="s">
        <v>236</v>
      </c>
      <c r="D11" s="37"/>
      <c r="E11" s="37"/>
      <c r="F11" s="37"/>
      <c r="G11" s="37"/>
      <c r="H11" s="78">
        <v>365</v>
      </c>
      <c r="I11" s="78">
        <f>I12</f>
        <v>184.2</v>
      </c>
      <c r="J11" s="78">
        <f>J12</f>
        <v>180</v>
      </c>
      <c r="K11" s="78">
        <f>K12</f>
        <v>364.2</v>
      </c>
      <c r="L11" s="78">
        <f>L12</f>
        <v>404</v>
      </c>
      <c r="M11" s="78">
        <f aca="true" t="shared" si="2" ref="M11:R11">M12</f>
        <v>0</v>
      </c>
      <c r="N11" s="78">
        <f t="shared" si="2"/>
        <v>0</v>
      </c>
      <c r="O11" s="78">
        <f t="shared" si="2"/>
        <v>0</v>
      </c>
      <c r="P11" s="78">
        <f t="shared" si="2"/>
        <v>422</v>
      </c>
      <c r="Q11" s="78">
        <f t="shared" si="2"/>
        <v>0</v>
      </c>
      <c r="R11" s="78">
        <f t="shared" si="2"/>
        <v>422</v>
      </c>
    </row>
    <row r="12" spans="2:18" ht="19.5" customHeight="1">
      <c r="B12" s="123" t="s">
        <v>261</v>
      </c>
      <c r="C12" s="122" t="s">
        <v>237</v>
      </c>
      <c r="D12" s="37" t="s">
        <v>173</v>
      </c>
      <c r="E12" s="37" t="s">
        <v>121</v>
      </c>
      <c r="F12" s="37" t="s">
        <v>102</v>
      </c>
      <c r="G12" s="37" t="s">
        <v>104</v>
      </c>
      <c r="H12" s="71">
        <v>365</v>
      </c>
      <c r="I12" s="71">
        <v>184.2</v>
      </c>
      <c r="J12" s="72">
        <v>180</v>
      </c>
      <c r="K12" s="72">
        <f>I12+J12</f>
        <v>364.2</v>
      </c>
      <c r="L12" s="71">
        <v>404</v>
      </c>
      <c r="M12" s="72"/>
      <c r="N12" s="72"/>
      <c r="O12" s="72"/>
      <c r="P12" s="71">
        <v>422</v>
      </c>
      <c r="Q12" s="73"/>
      <c r="R12" s="71">
        <v>422</v>
      </c>
    </row>
    <row r="13" spans="2:18" s="26" customFormat="1" ht="62.25" customHeight="1">
      <c r="B13" s="130" t="s">
        <v>262</v>
      </c>
      <c r="C13" s="120" t="s">
        <v>238</v>
      </c>
      <c r="D13" s="86" t="s">
        <v>173</v>
      </c>
      <c r="E13" s="86" t="s">
        <v>121</v>
      </c>
      <c r="F13" s="86" t="s">
        <v>102</v>
      </c>
      <c r="G13" s="86" t="s">
        <v>104</v>
      </c>
      <c r="H13" s="69">
        <f>H14+H17+H21+H24+H29+H31+H33</f>
        <v>382</v>
      </c>
      <c r="I13" s="69">
        <f>I14+I17+I21+I24+I29+I31+I33</f>
        <v>136.7</v>
      </c>
      <c r="J13" s="69">
        <f>J14+J17+J21+J24+J29+J31+J33</f>
        <v>246</v>
      </c>
      <c r="K13" s="69">
        <f>K14+K17+K21+K24+K29+K31+K33</f>
        <v>382.7</v>
      </c>
      <c r="L13" s="69">
        <f>L14+L17+L21+L24+L29+L31+L33</f>
        <v>392</v>
      </c>
      <c r="M13" s="69">
        <f aca="true" t="shared" si="3" ref="M13:R13">M14+M17+M21+M24+M29+M31+M33</f>
        <v>0</v>
      </c>
      <c r="N13" s="69">
        <f t="shared" si="3"/>
        <v>0</v>
      </c>
      <c r="O13" s="69">
        <f t="shared" si="3"/>
        <v>0</v>
      </c>
      <c r="P13" s="69">
        <f t="shared" si="3"/>
        <v>466</v>
      </c>
      <c r="Q13" s="69">
        <f t="shared" si="3"/>
        <v>120</v>
      </c>
      <c r="R13" s="69">
        <f t="shared" si="3"/>
        <v>451</v>
      </c>
    </row>
    <row r="14" spans="2:18" s="26" customFormat="1" ht="30" customHeight="1">
      <c r="B14" s="123" t="s">
        <v>362</v>
      </c>
      <c r="C14" s="126" t="s">
        <v>16</v>
      </c>
      <c r="D14" s="86"/>
      <c r="E14" s="86"/>
      <c r="F14" s="86"/>
      <c r="G14" s="86"/>
      <c r="H14" s="69">
        <f>H15+H16</f>
        <v>59</v>
      </c>
      <c r="I14" s="69">
        <f>I15+I16</f>
        <v>21</v>
      </c>
      <c r="J14" s="69">
        <f>J15+J16</f>
        <v>38</v>
      </c>
      <c r="K14" s="69">
        <f>K15+K16</f>
        <v>59</v>
      </c>
      <c r="L14" s="69">
        <f>L15+L16</f>
        <v>59</v>
      </c>
      <c r="M14" s="69">
        <f aca="true" t="shared" si="4" ref="M14:R14">M15+M16</f>
        <v>0</v>
      </c>
      <c r="N14" s="69">
        <f t="shared" si="4"/>
        <v>0</v>
      </c>
      <c r="O14" s="69">
        <f t="shared" si="4"/>
        <v>0</v>
      </c>
      <c r="P14" s="69">
        <f t="shared" si="4"/>
        <v>60</v>
      </c>
      <c r="Q14" s="69">
        <f t="shared" si="4"/>
        <v>0</v>
      </c>
      <c r="R14" s="69">
        <f t="shared" si="4"/>
        <v>60</v>
      </c>
    </row>
    <row r="15" spans="2:18" s="26" customFormat="1" ht="23.25" customHeight="1">
      <c r="B15" s="40" t="s">
        <v>263</v>
      </c>
      <c r="C15" s="34" t="s">
        <v>183</v>
      </c>
      <c r="D15" s="86"/>
      <c r="E15" s="86"/>
      <c r="F15" s="86"/>
      <c r="G15" s="86"/>
      <c r="H15" s="72">
        <v>24</v>
      </c>
      <c r="I15" s="72">
        <v>5.6</v>
      </c>
      <c r="J15" s="72">
        <v>18.4</v>
      </c>
      <c r="K15" s="72">
        <f>I15+J15</f>
        <v>24</v>
      </c>
      <c r="L15" s="72">
        <v>24</v>
      </c>
      <c r="M15" s="67"/>
      <c r="N15" s="67"/>
      <c r="O15" s="118"/>
      <c r="P15" s="157">
        <v>25</v>
      </c>
      <c r="Q15" s="158"/>
      <c r="R15" s="157">
        <v>25</v>
      </c>
    </row>
    <row r="16" spans="2:18" s="26" customFormat="1" ht="33" customHeight="1">
      <c r="B16" s="40" t="s">
        <v>264</v>
      </c>
      <c r="C16" s="34" t="s">
        <v>184</v>
      </c>
      <c r="D16" s="86"/>
      <c r="E16" s="86"/>
      <c r="F16" s="86"/>
      <c r="G16" s="86"/>
      <c r="H16" s="72">
        <v>35</v>
      </c>
      <c r="I16" s="72">
        <v>15.4</v>
      </c>
      <c r="J16" s="72">
        <v>19.6</v>
      </c>
      <c r="K16" s="72">
        <f>I16+J16</f>
        <v>35</v>
      </c>
      <c r="L16" s="72">
        <v>35</v>
      </c>
      <c r="M16" s="67"/>
      <c r="N16" s="67"/>
      <c r="O16" s="118"/>
      <c r="P16" s="155">
        <v>35</v>
      </c>
      <c r="Q16" s="156"/>
      <c r="R16" s="155">
        <v>35</v>
      </c>
    </row>
    <row r="17" spans="2:18" ht="19.5" customHeight="1">
      <c r="B17" s="33" t="s">
        <v>265</v>
      </c>
      <c r="C17" s="127" t="s">
        <v>17</v>
      </c>
      <c r="D17" s="37"/>
      <c r="E17" s="37"/>
      <c r="F17" s="37"/>
      <c r="G17" s="37"/>
      <c r="H17" s="69">
        <f>H18+H19+H20</f>
        <v>42</v>
      </c>
      <c r="I17" s="69">
        <f>I18+I19+I20</f>
        <v>19.4</v>
      </c>
      <c r="J17" s="69">
        <f>J18+J19+J20</f>
        <v>21</v>
      </c>
      <c r="K17" s="69">
        <f>K18+K19+K20</f>
        <v>40.4</v>
      </c>
      <c r="L17" s="69">
        <f>L18+L19+L20</f>
        <v>45</v>
      </c>
      <c r="M17" s="69">
        <f aca="true" t="shared" si="5" ref="M17:R17">M18+M19+M20</f>
        <v>0</v>
      </c>
      <c r="N17" s="69">
        <f t="shared" si="5"/>
        <v>0</v>
      </c>
      <c r="O17" s="69">
        <f t="shared" si="5"/>
        <v>0</v>
      </c>
      <c r="P17" s="69">
        <f t="shared" si="5"/>
        <v>48</v>
      </c>
      <c r="Q17" s="69">
        <f t="shared" si="5"/>
        <v>0</v>
      </c>
      <c r="R17" s="69">
        <f t="shared" si="5"/>
        <v>48</v>
      </c>
    </row>
    <row r="18" spans="2:18" ht="19.5" customHeight="1">
      <c r="B18" s="40" t="s">
        <v>266</v>
      </c>
      <c r="C18" s="87" t="s">
        <v>18</v>
      </c>
      <c r="D18" s="37"/>
      <c r="E18" s="37"/>
      <c r="F18" s="37"/>
      <c r="G18" s="37"/>
      <c r="H18" s="72">
        <v>9</v>
      </c>
      <c r="I18" s="71"/>
      <c r="J18" s="72">
        <v>9</v>
      </c>
      <c r="K18" s="72">
        <f>I18+J18</f>
        <v>9</v>
      </c>
      <c r="L18" s="72">
        <v>10</v>
      </c>
      <c r="M18" s="72"/>
      <c r="N18" s="72"/>
      <c r="O18" s="75"/>
      <c r="P18" s="72">
        <v>11</v>
      </c>
      <c r="Q18" s="72"/>
      <c r="R18" s="72">
        <v>11</v>
      </c>
    </row>
    <row r="19" spans="2:18" ht="19.5" customHeight="1">
      <c r="B19" s="40" t="s">
        <v>267</v>
      </c>
      <c r="C19" s="87" t="s">
        <v>20</v>
      </c>
      <c r="D19" s="37"/>
      <c r="E19" s="37"/>
      <c r="F19" s="37"/>
      <c r="G19" s="37"/>
      <c r="H19" s="72">
        <v>32</v>
      </c>
      <c r="I19" s="71">
        <v>19.4</v>
      </c>
      <c r="J19" s="72">
        <v>12</v>
      </c>
      <c r="K19" s="72">
        <f>I19+J19</f>
        <v>31.4</v>
      </c>
      <c r="L19" s="72">
        <v>34</v>
      </c>
      <c r="M19" s="72"/>
      <c r="N19" s="72"/>
      <c r="O19" s="75"/>
      <c r="P19" s="72">
        <v>36</v>
      </c>
      <c r="Q19" s="72"/>
      <c r="R19" s="72">
        <v>36</v>
      </c>
    </row>
    <row r="20" spans="2:18" ht="19.5" customHeight="1">
      <c r="B20" s="40" t="s">
        <v>268</v>
      </c>
      <c r="C20" s="87" t="s">
        <v>22</v>
      </c>
      <c r="D20" s="37"/>
      <c r="E20" s="37"/>
      <c r="F20" s="37"/>
      <c r="G20" s="37"/>
      <c r="H20" s="72">
        <v>1</v>
      </c>
      <c r="I20" s="71"/>
      <c r="J20" s="72"/>
      <c r="K20" s="72">
        <f>I20+J20</f>
        <v>0</v>
      </c>
      <c r="L20" s="72">
        <v>1</v>
      </c>
      <c r="M20" s="72"/>
      <c r="N20" s="72"/>
      <c r="O20" s="75"/>
      <c r="P20" s="72">
        <v>1</v>
      </c>
      <c r="Q20" s="72"/>
      <c r="R20" s="72">
        <v>1</v>
      </c>
    </row>
    <row r="21" spans="2:18" s="23" customFormat="1" ht="19.5" customHeight="1">
      <c r="B21" s="33" t="s">
        <v>269</v>
      </c>
      <c r="C21" s="126" t="s">
        <v>28</v>
      </c>
      <c r="D21" s="37" t="s">
        <v>173</v>
      </c>
      <c r="E21" s="37" t="s">
        <v>121</v>
      </c>
      <c r="F21" s="37" t="s">
        <v>102</v>
      </c>
      <c r="G21" s="37" t="s">
        <v>104</v>
      </c>
      <c r="H21" s="69">
        <f aca="true" t="shared" si="6" ref="H21:R21">H22+H23</f>
        <v>18</v>
      </c>
      <c r="I21" s="69">
        <f t="shared" si="6"/>
        <v>6</v>
      </c>
      <c r="J21" s="69">
        <f t="shared" si="6"/>
        <v>16</v>
      </c>
      <c r="K21" s="69">
        <f t="shared" si="6"/>
        <v>22</v>
      </c>
      <c r="L21" s="69">
        <f t="shared" si="6"/>
        <v>19</v>
      </c>
      <c r="M21" s="69">
        <f t="shared" si="6"/>
        <v>0</v>
      </c>
      <c r="N21" s="69">
        <f t="shared" si="6"/>
        <v>0</v>
      </c>
      <c r="O21" s="69">
        <f t="shared" si="6"/>
        <v>0</v>
      </c>
      <c r="P21" s="69">
        <f t="shared" si="6"/>
        <v>18</v>
      </c>
      <c r="Q21" s="69">
        <f t="shared" si="6"/>
        <v>0</v>
      </c>
      <c r="R21" s="69">
        <f t="shared" si="6"/>
        <v>18</v>
      </c>
    </row>
    <row r="22" spans="2:18" ht="19.5" customHeight="1">
      <c r="B22" s="40" t="s">
        <v>328</v>
      </c>
      <c r="C22" s="88" t="s">
        <v>329</v>
      </c>
      <c r="D22" s="37"/>
      <c r="E22" s="37"/>
      <c r="F22" s="37"/>
      <c r="G22" s="37"/>
      <c r="H22" s="72">
        <v>10</v>
      </c>
      <c r="I22" s="71"/>
      <c r="J22" s="72">
        <v>8</v>
      </c>
      <c r="K22" s="72">
        <f>I22+J22</f>
        <v>8</v>
      </c>
      <c r="L22" s="72">
        <v>10</v>
      </c>
      <c r="M22" s="72"/>
      <c r="N22" s="72"/>
      <c r="O22" s="75"/>
      <c r="P22" s="72">
        <v>13</v>
      </c>
      <c r="Q22" s="73"/>
      <c r="R22" s="72">
        <v>13</v>
      </c>
    </row>
    <row r="23" spans="2:18" ht="36" customHeight="1">
      <c r="B23" s="40" t="s">
        <v>270</v>
      </c>
      <c r="C23" s="88" t="s">
        <v>187</v>
      </c>
      <c r="D23" s="37"/>
      <c r="E23" s="37"/>
      <c r="F23" s="37"/>
      <c r="G23" s="37"/>
      <c r="H23" s="71">
        <v>8</v>
      </c>
      <c r="I23" s="71">
        <v>6</v>
      </c>
      <c r="J23" s="72">
        <v>8</v>
      </c>
      <c r="K23" s="72">
        <f>I23+J23</f>
        <v>14</v>
      </c>
      <c r="L23" s="72">
        <v>9</v>
      </c>
      <c r="M23" s="72"/>
      <c r="N23" s="72"/>
      <c r="O23" s="75"/>
      <c r="P23" s="72">
        <v>5</v>
      </c>
      <c r="Q23" s="73"/>
      <c r="R23" s="72">
        <v>5</v>
      </c>
    </row>
    <row r="24" spans="2:18" s="23" customFormat="1" ht="19.5" customHeight="1">
      <c r="B24" s="33" t="s">
        <v>271</v>
      </c>
      <c r="C24" s="126" t="s">
        <v>34</v>
      </c>
      <c r="D24" s="37" t="s">
        <v>173</v>
      </c>
      <c r="E24" s="37" t="s">
        <v>121</v>
      </c>
      <c r="F24" s="37" t="s">
        <v>102</v>
      </c>
      <c r="G24" s="37" t="s">
        <v>104</v>
      </c>
      <c r="H24" s="69">
        <f>H25+H26+H27+H28</f>
        <v>43</v>
      </c>
      <c r="I24" s="69">
        <f>I25+I26+I27+I28</f>
        <v>1.8</v>
      </c>
      <c r="J24" s="69">
        <f>J25+J26+J27+J28</f>
        <v>41</v>
      </c>
      <c r="K24" s="69">
        <f>K25+K26+K27+K28</f>
        <v>42.8</v>
      </c>
      <c r="L24" s="69">
        <f>L25+L26+L27+L28</f>
        <v>43</v>
      </c>
      <c r="M24" s="69">
        <f aca="true" t="shared" si="7" ref="M24:R24">M25+M26+M27+M28</f>
        <v>0</v>
      </c>
      <c r="N24" s="69">
        <f t="shared" si="7"/>
        <v>0</v>
      </c>
      <c r="O24" s="69">
        <f t="shared" si="7"/>
        <v>0</v>
      </c>
      <c r="P24" s="69">
        <f t="shared" si="7"/>
        <v>50</v>
      </c>
      <c r="Q24" s="69">
        <f t="shared" si="7"/>
        <v>0</v>
      </c>
      <c r="R24" s="69">
        <f t="shared" si="7"/>
        <v>45</v>
      </c>
    </row>
    <row r="25" spans="2:18" ht="19.5" customHeight="1">
      <c r="B25" s="40" t="s">
        <v>272</v>
      </c>
      <c r="C25" s="88" t="s">
        <v>188</v>
      </c>
      <c r="D25" s="37"/>
      <c r="E25" s="37"/>
      <c r="F25" s="37"/>
      <c r="G25" s="37"/>
      <c r="H25" s="71"/>
      <c r="I25" s="71"/>
      <c r="J25" s="72"/>
      <c r="K25" s="72">
        <f>I25+J25</f>
        <v>0</v>
      </c>
      <c r="L25" s="72"/>
      <c r="M25" s="72"/>
      <c r="N25" s="72"/>
      <c r="O25" s="75"/>
      <c r="P25" s="72"/>
      <c r="Q25" s="73"/>
      <c r="R25" s="72"/>
    </row>
    <row r="26" spans="2:18" ht="51" customHeight="1">
      <c r="B26" s="40" t="s">
        <v>273</v>
      </c>
      <c r="C26" s="88" t="s">
        <v>189</v>
      </c>
      <c r="D26" s="37"/>
      <c r="E26" s="37"/>
      <c r="F26" s="37"/>
      <c r="G26" s="37"/>
      <c r="H26" s="71">
        <v>5</v>
      </c>
      <c r="I26" s="71"/>
      <c r="J26" s="72">
        <v>5</v>
      </c>
      <c r="K26" s="72">
        <f>I26+J26</f>
        <v>5</v>
      </c>
      <c r="L26" s="72">
        <v>5</v>
      </c>
      <c r="M26" s="72"/>
      <c r="N26" s="72"/>
      <c r="O26" s="75"/>
      <c r="P26" s="72">
        <v>5</v>
      </c>
      <c r="Q26" s="73"/>
      <c r="R26" s="72">
        <v>5</v>
      </c>
    </row>
    <row r="27" spans="2:18" ht="51" customHeight="1">
      <c r="B27" s="40" t="s">
        <v>274</v>
      </c>
      <c r="C27" s="125" t="s">
        <v>249</v>
      </c>
      <c r="D27" s="37"/>
      <c r="E27" s="37"/>
      <c r="F27" s="37"/>
      <c r="G27" s="37"/>
      <c r="H27" s="71">
        <v>28</v>
      </c>
      <c r="I27" s="71">
        <v>1.8</v>
      </c>
      <c r="J27" s="72">
        <v>26</v>
      </c>
      <c r="K27" s="72">
        <f>I27+J27</f>
        <v>27.8</v>
      </c>
      <c r="L27" s="72">
        <v>28</v>
      </c>
      <c r="M27" s="72"/>
      <c r="N27" s="72"/>
      <c r="O27" s="75"/>
      <c r="P27" s="72">
        <v>35</v>
      </c>
      <c r="Q27" s="73"/>
      <c r="R27" s="72">
        <v>30</v>
      </c>
    </row>
    <row r="28" spans="2:18" ht="19.5" customHeight="1">
      <c r="B28" s="40" t="s">
        <v>275</v>
      </c>
      <c r="C28" s="87" t="s">
        <v>190</v>
      </c>
      <c r="D28" s="37"/>
      <c r="E28" s="37"/>
      <c r="F28" s="37"/>
      <c r="G28" s="37"/>
      <c r="H28" s="71">
        <v>10</v>
      </c>
      <c r="I28" s="71"/>
      <c r="J28" s="72">
        <v>10</v>
      </c>
      <c r="K28" s="72">
        <f>I28+J28</f>
        <v>10</v>
      </c>
      <c r="L28" s="72">
        <v>10</v>
      </c>
      <c r="M28" s="72"/>
      <c r="N28" s="72"/>
      <c r="O28" s="75"/>
      <c r="P28" s="72">
        <v>10</v>
      </c>
      <c r="Q28" s="73"/>
      <c r="R28" s="72">
        <v>10</v>
      </c>
    </row>
    <row r="29" spans="2:18" s="23" customFormat="1" ht="19.5" customHeight="1">
      <c r="B29" s="33" t="s">
        <v>276</v>
      </c>
      <c r="C29" s="126" t="s">
        <v>73</v>
      </c>
      <c r="D29" s="37" t="s">
        <v>173</v>
      </c>
      <c r="E29" s="37" t="s">
        <v>121</v>
      </c>
      <c r="F29" s="37" t="s">
        <v>102</v>
      </c>
      <c r="G29" s="37" t="s">
        <v>104</v>
      </c>
      <c r="H29" s="69">
        <f>H30</f>
        <v>70</v>
      </c>
      <c r="I29" s="69">
        <f>I30</f>
        <v>0</v>
      </c>
      <c r="J29" s="69">
        <f>J30</f>
        <v>70</v>
      </c>
      <c r="K29" s="69">
        <f>K30</f>
        <v>70</v>
      </c>
      <c r="L29" s="69">
        <f>L30</f>
        <v>70</v>
      </c>
      <c r="M29" s="69">
        <f aca="true" t="shared" si="8" ref="M29:R29">M30</f>
        <v>0</v>
      </c>
      <c r="N29" s="69">
        <f t="shared" si="8"/>
        <v>0</v>
      </c>
      <c r="O29" s="69">
        <f t="shared" si="8"/>
        <v>0</v>
      </c>
      <c r="P29" s="69">
        <f t="shared" si="8"/>
        <v>70</v>
      </c>
      <c r="Q29" s="69">
        <f t="shared" si="8"/>
        <v>70</v>
      </c>
      <c r="R29" s="69">
        <f t="shared" si="8"/>
        <v>70</v>
      </c>
    </row>
    <row r="30" spans="2:18" ht="19.5" customHeight="1">
      <c r="B30" s="40" t="s">
        <v>277</v>
      </c>
      <c r="C30" s="87" t="s">
        <v>191</v>
      </c>
      <c r="D30" s="37"/>
      <c r="E30" s="37"/>
      <c r="F30" s="37"/>
      <c r="G30" s="37"/>
      <c r="H30" s="71">
        <v>70</v>
      </c>
      <c r="I30" s="71"/>
      <c r="J30" s="72">
        <v>70</v>
      </c>
      <c r="K30" s="72">
        <f>I30+J30</f>
        <v>70</v>
      </c>
      <c r="L30" s="72">
        <v>70</v>
      </c>
      <c r="M30" s="72"/>
      <c r="N30" s="72"/>
      <c r="O30" s="75"/>
      <c r="P30" s="72">
        <v>70</v>
      </c>
      <c r="Q30" s="73">
        <v>70</v>
      </c>
      <c r="R30" s="72">
        <v>70</v>
      </c>
    </row>
    <row r="31" spans="2:18" s="10" customFormat="1" ht="19.5" customHeight="1">
      <c r="B31" s="33" t="s">
        <v>278</v>
      </c>
      <c r="C31" s="126" t="s">
        <v>79</v>
      </c>
      <c r="D31" s="38" t="s">
        <v>173</v>
      </c>
      <c r="E31" s="38" t="s">
        <v>121</v>
      </c>
      <c r="F31" s="38" t="s">
        <v>102</v>
      </c>
      <c r="G31" s="38" t="s">
        <v>104</v>
      </c>
      <c r="H31" s="69">
        <f>H32</f>
        <v>0</v>
      </c>
      <c r="I31" s="69">
        <f>I32</f>
        <v>0</v>
      </c>
      <c r="J31" s="69">
        <f>J32</f>
        <v>0</v>
      </c>
      <c r="K31" s="69">
        <f>K32</f>
        <v>0</v>
      </c>
      <c r="L31" s="69">
        <f>L32</f>
        <v>0</v>
      </c>
      <c r="M31" s="69">
        <f aca="true" t="shared" si="9" ref="M31:R31">M32</f>
        <v>0</v>
      </c>
      <c r="N31" s="69">
        <f t="shared" si="9"/>
        <v>0</v>
      </c>
      <c r="O31" s="69">
        <f t="shared" si="9"/>
        <v>0</v>
      </c>
      <c r="P31" s="69">
        <f t="shared" si="9"/>
        <v>34</v>
      </c>
      <c r="Q31" s="69">
        <f t="shared" si="9"/>
        <v>0</v>
      </c>
      <c r="R31" s="69">
        <f t="shared" si="9"/>
        <v>50</v>
      </c>
    </row>
    <row r="32" spans="2:18" ht="19.5" customHeight="1">
      <c r="B32" s="40" t="s">
        <v>279</v>
      </c>
      <c r="C32" s="125" t="s">
        <v>240</v>
      </c>
      <c r="D32" s="37"/>
      <c r="E32" s="37"/>
      <c r="F32" s="37"/>
      <c r="G32" s="37"/>
      <c r="H32" s="71"/>
      <c r="I32" s="71"/>
      <c r="J32" s="72"/>
      <c r="K32" s="72">
        <f>I32+J32</f>
        <v>0</v>
      </c>
      <c r="L32" s="72"/>
      <c r="M32" s="72"/>
      <c r="N32" s="72"/>
      <c r="O32" s="75"/>
      <c r="P32" s="72">
        <v>34</v>
      </c>
      <c r="Q32" s="73"/>
      <c r="R32" s="72">
        <v>50</v>
      </c>
    </row>
    <row r="33" spans="2:18" s="10" customFormat="1" ht="19.5" customHeight="1">
      <c r="B33" s="33" t="s">
        <v>281</v>
      </c>
      <c r="C33" s="126" t="s">
        <v>61</v>
      </c>
      <c r="D33" s="38" t="s">
        <v>173</v>
      </c>
      <c r="E33" s="38" t="s">
        <v>121</v>
      </c>
      <c r="F33" s="38" t="s">
        <v>102</v>
      </c>
      <c r="G33" s="38" t="s">
        <v>104</v>
      </c>
      <c r="H33" s="69">
        <f>H34+H35+H36</f>
        <v>150</v>
      </c>
      <c r="I33" s="69">
        <f>I34+I35+I36</f>
        <v>88.5</v>
      </c>
      <c r="J33" s="69">
        <f>J34+J35+J36</f>
        <v>60</v>
      </c>
      <c r="K33" s="69">
        <f>K34+K35+K36</f>
        <v>148.5</v>
      </c>
      <c r="L33" s="69">
        <f>L34+L35+L36</f>
        <v>156</v>
      </c>
      <c r="M33" s="69">
        <f aca="true" t="shared" si="10" ref="M33:R33">M34+M35+M36</f>
        <v>0</v>
      </c>
      <c r="N33" s="69">
        <f t="shared" si="10"/>
        <v>0</v>
      </c>
      <c r="O33" s="69">
        <f t="shared" si="10"/>
        <v>0</v>
      </c>
      <c r="P33" s="69">
        <f t="shared" si="10"/>
        <v>186</v>
      </c>
      <c r="Q33" s="69">
        <f t="shared" si="10"/>
        <v>50</v>
      </c>
      <c r="R33" s="69">
        <f t="shared" si="10"/>
        <v>160</v>
      </c>
    </row>
    <row r="34" spans="2:18" ht="19.5" customHeight="1">
      <c r="B34" s="40" t="s">
        <v>280</v>
      </c>
      <c r="C34" s="87" t="s">
        <v>83</v>
      </c>
      <c r="D34" s="37"/>
      <c r="E34" s="37"/>
      <c r="F34" s="37"/>
      <c r="G34" s="37"/>
      <c r="H34" s="71">
        <v>80</v>
      </c>
      <c r="I34" s="71">
        <v>41.8</v>
      </c>
      <c r="J34" s="72">
        <v>38</v>
      </c>
      <c r="K34" s="72">
        <f>I34+J34</f>
        <v>79.8</v>
      </c>
      <c r="L34" s="72">
        <v>86</v>
      </c>
      <c r="M34" s="72"/>
      <c r="N34" s="72"/>
      <c r="O34" s="75"/>
      <c r="P34" s="72">
        <v>86</v>
      </c>
      <c r="Q34" s="73"/>
      <c r="R34" s="72">
        <v>80</v>
      </c>
    </row>
    <row r="35" spans="2:18" ht="19.5" customHeight="1">
      <c r="B35" s="40" t="s">
        <v>282</v>
      </c>
      <c r="C35" s="87" t="s">
        <v>85</v>
      </c>
      <c r="D35" s="37"/>
      <c r="E35" s="37"/>
      <c r="F35" s="37"/>
      <c r="G35" s="37"/>
      <c r="H35" s="71">
        <v>30</v>
      </c>
      <c r="I35" s="71">
        <v>19.4</v>
      </c>
      <c r="J35" s="72">
        <v>10</v>
      </c>
      <c r="K35" s="72">
        <f>I35+J35</f>
        <v>29.4</v>
      </c>
      <c r="L35" s="72">
        <v>30</v>
      </c>
      <c r="M35" s="72"/>
      <c r="N35" s="72"/>
      <c r="O35" s="75"/>
      <c r="P35" s="72">
        <v>50</v>
      </c>
      <c r="Q35" s="73"/>
      <c r="R35" s="72">
        <v>30</v>
      </c>
    </row>
    <row r="36" spans="2:18" ht="42.75" customHeight="1">
      <c r="B36" s="40" t="s">
        <v>283</v>
      </c>
      <c r="C36" s="88" t="s">
        <v>242</v>
      </c>
      <c r="D36" s="37"/>
      <c r="E36" s="37"/>
      <c r="F36" s="37"/>
      <c r="G36" s="37"/>
      <c r="H36" s="71">
        <v>40</v>
      </c>
      <c r="I36" s="71">
        <v>27.3</v>
      </c>
      <c r="J36" s="72">
        <v>12</v>
      </c>
      <c r="K36" s="72">
        <f>I36+J36</f>
        <v>39.3</v>
      </c>
      <c r="L36" s="72">
        <v>40</v>
      </c>
      <c r="M36" s="72"/>
      <c r="N36" s="72"/>
      <c r="O36" s="75"/>
      <c r="P36" s="72">
        <v>50</v>
      </c>
      <c r="Q36" s="73">
        <v>50</v>
      </c>
      <c r="R36" s="72">
        <v>50</v>
      </c>
    </row>
    <row r="37" spans="2:18" s="26" customFormat="1" ht="54.75" customHeight="1">
      <c r="B37" s="33" t="s">
        <v>285</v>
      </c>
      <c r="C37" s="93" t="s">
        <v>192</v>
      </c>
      <c r="D37" s="86"/>
      <c r="E37" s="86"/>
      <c r="F37" s="86"/>
      <c r="G37" s="86"/>
      <c r="H37" s="69">
        <f>H39</f>
        <v>5</v>
      </c>
      <c r="I37" s="69">
        <f>I39</f>
        <v>0</v>
      </c>
      <c r="J37" s="69">
        <f>J39</f>
        <v>4</v>
      </c>
      <c r="K37" s="69">
        <f>K39</f>
        <v>4</v>
      </c>
      <c r="L37" s="69">
        <f>L39</f>
        <v>5</v>
      </c>
      <c r="M37" s="69">
        <f aca="true" t="shared" si="11" ref="M37:R37">M39</f>
        <v>0</v>
      </c>
      <c r="N37" s="69">
        <f t="shared" si="11"/>
        <v>0</v>
      </c>
      <c r="O37" s="69">
        <f t="shared" si="11"/>
        <v>0</v>
      </c>
      <c r="P37" s="69">
        <f t="shared" si="11"/>
        <v>10</v>
      </c>
      <c r="Q37" s="69">
        <f t="shared" si="11"/>
        <v>6</v>
      </c>
      <c r="R37" s="69">
        <f t="shared" si="11"/>
        <v>6</v>
      </c>
    </row>
    <row r="38" spans="2:18" s="24" customFormat="1" ht="19.5" customHeight="1">
      <c r="B38" s="40" t="s">
        <v>284</v>
      </c>
      <c r="C38" s="34" t="s">
        <v>73</v>
      </c>
      <c r="D38" s="37"/>
      <c r="E38" s="37"/>
      <c r="F38" s="37"/>
      <c r="G38" s="37"/>
      <c r="H38" s="71">
        <v>5</v>
      </c>
      <c r="I38" s="71"/>
      <c r="J38" s="72"/>
      <c r="K38" s="72">
        <v>4</v>
      </c>
      <c r="L38" s="72">
        <v>5</v>
      </c>
      <c r="M38" s="72"/>
      <c r="N38" s="76"/>
      <c r="O38" s="75"/>
      <c r="P38" s="72">
        <v>10</v>
      </c>
      <c r="Q38" s="73"/>
      <c r="R38" s="72">
        <v>6</v>
      </c>
    </row>
    <row r="39" spans="2:18" s="24" customFormat="1" ht="39.75" customHeight="1">
      <c r="B39" s="40" t="s">
        <v>286</v>
      </c>
      <c r="C39" s="52" t="s">
        <v>241</v>
      </c>
      <c r="D39" s="37"/>
      <c r="E39" s="37"/>
      <c r="F39" s="37"/>
      <c r="G39" s="37"/>
      <c r="H39" s="71">
        <v>5</v>
      </c>
      <c r="I39" s="71"/>
      <c r="J39" s="72">
        <v>4</v>
      </c>
      <c r="K39" s="72">
        <f>I39+J39</f>
        <v>4</v>
      </c>
      <c r="L39" s="72">
        <v>5</v>
      </c>
      <c r="M39" s="72"/>
      <c r="N39" s="76"/>
      <c r="O39" s="75"/>
      <c r="P39" s="72">
        <v>10</v>
      </c>
      <c r="Q39" s="73">
        <v>6</v>
      </c>
      <c r="R39" s="72">
        <v>6</v>
      </c>
    </row>
    <row r="40" spans="2:18" s="26" customFormat="1" ht="36" customHeight="1">
      <c r="B40" s="33" t="s">
        <v>287</v>
      </c>
      <c r="C40" s="126" t="s">
        <v>194</v>
      </c>
      <c r="D40" s="86"/>
      <c r="E40" s="86"/>
      <c r="F40" s="86"/>
      <c r="G40" s="86"/>
      <c r="H40" s="69">
        <f>H42</f>
        <v>10</v>
      </c>
      <c r="I40" s="69">
        <f>I42</f>
        <v>4.8</v>
      </c>
      <c r="J40" s="69">
        <f>J42</f>
        <v>5</v>
      </c>
      <c r="K40" s="69">
        <f>K42</f>
        <v>9.8</v>
      </c>
      <c r="L40" s="69">
        <f>L42</f>
        <v>10</v>
      </c>
      <c r="M40" s="69">
        <f aca="true" t="shared" si="12" ref="M40:R40">M42</f>
        <v>0</v>
      </c>
      <c r="N40" s="69">
        <f t="shared" si="12"/>
        <v>0</v>
      </c>
      <c r="O40" s="69">
        <f t="shared" si="12"/>
        <v>0</v>
      </c>
      <c r="P40" s="69">
        <f t="shared" si="12"/>
        <v>15</v>
      </c>
      <c r="Q40" s="69">
        <f t="shared" si="12"/>
        <v>10</v>
      </c>
      <c r="R40" s="69">
        <f t="shared" si="12"/>
        <v>10</v>
      </c>
    </row>
    <row r="41" spans="2:18" s="24" customFormat="1" ht="19.5" customHeight="1">
      <c r="B41" s="40" t="s">
        <v>288</v>
      </c>
      <c r="C41" s="34" t="s">
        <v>73</v>
      </c>
      <c r="D41" s="37"/>
      <c r="E41" s="37"/>
      <c r="F41" s="37"/>
      <c r="G41" s="37"/>
      <c r="H41" s="71">
        <v>10</v>
      </c>
      <c r="I41" s="71"/>
      <c r="J41" s="72"/>
      <c r="K41" s="72">
        <f>I41+J41</f>
        <v>0</v>
      </c>
      <c r="L41" s="72">
        <v>10</v>
      </c>
      <c r="M41" s="72">
        <v>10</v>
      </c>
      <c r="N41" s="72">
        <v>10</v>
      </c>
      <c r="O41" s="72">
        <v>10</v>
      </c>
      <c r="P41" s="72">
        <v>15</v>
      </c>
      <c r="Q41" s="72">
        <v>10</v>
      </c>
      <c r="R41" s="72">
        <v>10</v>
      </c>
    </row>
    <row r="42" spans="2:24" s="24" customFormat="1" ht="43.5" customHeight="1">
      <c r="B42" s="40" t="s">
        <v>289</v>
      </c>
      <c r="C42" s="52" t="s">
        <v>193</v>
      </c>
      <c r="D42" s="37"/>
      <c r="E42" s="37"/>
      <c r="F42" s="37"/>
      <c r="G42" s="37"/>
      <c r="H42" s="71">
        <v>10</v>
      </c>
      <c r="I42" s="71">
        <v>4.8</v>
      </c>
      <c r="J42" s="72">
        <v>5</v>
      </c>
      <c r="K42" s="69">
        <f>I42+J42</f>
        <v>9.8</v>
      </c>
      <c r="L42" s="72">
        <v>10</v>
      </c>
      <c r="M42" s="72"/>
      <c r="N42" s="71"/>
      <c r="O42" s="75"/>
      <c r="P42" s="72">
        <v>15</v>
      </c>
      <c r="Q42" s="73">
        <v>10</v>
      </c>
      <c r="R42" s="72">
        <v>10</v>
      </c>
      <c r="S42" s="178"/>
      <c r="T42" s="179"/>
      <c r="U42" s="179"/>
      <c r="V42" s="179"/>
      <c r="W42" s="179"/>
      <c r="X42" s="179"/>
    </row>
    <row r="43" spans="2:24" s="27" customFormat="1" ht="34.5" customHeight="1">
      <c r="B43" s="58" t="s">
        <v>295</v>
      </c>
      <c r="C43" s="89" t="s">
        <v>196</v>
      </c>
      <c r="D43" s="59" t="s">
        <v>173</v>
      </c>
      <c r="E43" s="59" t="s">
        <v>121</v>
      </c>
      <c r="F43" s="59" t="s">
        <v>131</v>
      </c>
      <c r="G43" s="59" t="s">
        <v>104</v>
      </c>
      <c r="H43" s="77">
        <f>H44+H46</f>
        <v>574</v>
      </c>
      <c r="I43" s="77">
        <f>I44+I46</f>
        <v>318.4</v>
      </c>
      <c r="J43" s="77">
        <f>J44+J46</f>
        <v>255</v>
      </c>
      <c r="K43" s="77">
        <f>K44+K46</f>
        <v>573.4</v>
      </c>
      <c r="L43" s="77">
        <f>L44+L46</f>
        <v>598</v>
      </c>
      <c r="M43" s="77">
        <f aca="true" t="shared" si="13" ref="M43:R43">M44+M46</f>
        <v>0</v>
      </c>
      <c r="N43" s="77">
        <f t="shared" si="13"/>
        <v>0</v>
      </c>
      <c r="O43" s="77">
        <f t="shared" si="13"/>
        <v>0</v>
      </c>
      <c r="P43" s="77">
        <f t="shared" si="13"/>
        <v>598</v>
      </c>
      <c r="Q43" s="77">
        <f t="shared" si="13"/>
        <v>0</v>
      </c>
      <c r="R43" s="77">
        <f t="shared" si="13"/>
        <v>586</v>
      </c>
      <c r="S43" s="178"/>
      <c r="T43" s="179"/>
      <c r="U43" s="179"/>
      <c r="V43" s="179"/>
      <c r="W43" s="179"/>
      <c r="X43" s="179"/>
    </row>
    <row r="44" spans="2:24" s="26" customFormat="1" ht="19.5" customHeight="1">
      <c r="B44" s="132" t="s">
        <v>290</v>
      </c>
      <c r="C44" s="133" t="s">
        <v>181</v>
      </c>
      <c r="D44" s="134" t="s">
        <v>173</v>
      </c>
      <c r="E44" s="134" t="s">
        <v>121</v>
      </c>
      <c r="F44" s="134" t="s">
        <v>131</v>
      </c>
      <c r="G44" s="134" t="s">
        <v>104</v>
      </c>
      <c r="H44" s="129">
        <f>H45</f>
        <v>441</v>
      </c>
      <c r="I44" s="129">
        <f>I45</f>
        <v>260</v>
      </c>
      <c r="J44" s="129">
        <f>J45</f>
        <v>181</v>
      </c>
      <c r="K44" s="129">
        <f>K45</f>
        <v>441</v>
      </c>
      <c r="L44" s="129">
        <f>L45</f>
        <v>459</v>
      </c>
      <c r="M44" s="129">
        <f aca="true" t="shared" si="14" ref="M44:R44">M45</f>
        <v>0</v>
      </c>
      <c r="N44" s="129">
        <f t="shared" si="14"/>
        <v>0</v>
      </c>
      <c r="O44" s="129">
        <f t="shared" si="14"/>
        <v>0</v>
      </c>
      <c r="P44" s="129">
        <f t="shared" si="14"/>
        <v>459</v>
      </c>
      <c r="Q44" s="129">
        <f t="shared" si="14"/>
        <v>0</v>
      </c>
      <c r="R44" s="129">
        <f t="shared" si="14"/>
        <v>450</v>
      </c>
      <c r="S44" s="178"/>
      <c r="T44" s="179"/>
      <c r="U44" s="179"/>
      <c r="V44" s="179"/>
      <c r="W44" s="179"/>
      <c r="X44" s="179"/>
    </row>
    <row r="45" spans="2:24" ht="19.5" customHeight="1">
      <c r="B45" s="40" t="s">
        <v>291</v>
      </c>
      <c r="C45" s="34" t="s">
        <v>60</v>
      </c>
      <c r="D45" s="37" t="s">
        <v>173</v>
      </c>
      <c r="E45" s="37" t="s">
        <v>121</v>
      </c>
      <c r="F45" s="37" t="s">
        <v>131</v>
      </c>
      <c r="G45" s="37" t="s">
        <v>104</v>
      </c>
      <c r="H45" s="71">
        <v>441</v>
      </c>
      <c r="I45" s="71">
        <v>260</v>
      </c>
      <c r="J45" s="72">
        <v>181</v>
      </c>
      <c r="K45" s="72">
        <f>I45+J45</f>
        <v>441</v>
      </c>
      <c r="L45" s="71">
        <v>459</v>
      </c>
      <c r="M45" s="72"/>
      <c r="N45" s="72"/>
      <c r="O45" s="72"/>
      <c r="P45" s="71">
        <v>459</v>
      </c>
      <c r="Q45" s="73"/>
      <c r="R45" s="71">
        <v>450</v>
      </c>
      <c r="S45" s="178"/>
      <c r="T45" s="179"/>
      <c r="U45" s="179"/>
      <c r="V45" s="179"/>
      <c r="W45" s="179"/>
      <c r="X45" s="179"/>
    </row>
    <row r="46" spans="2:18" s="10" customFormat="1" ht="78.75" customHeight="1">
      <c r="B46" s="33" t="s">
        <v>292</v>
      </c>
      <c r="C46" s="121" t="s">
        <v>236</v>
      </c>
      <c r="D46" s="38"/>
      <c r="E46" s="38"/>
      <c r="F46" s="38"/>
      <c r="G46" s="38"/>
      <c r="H46" s="78">
        <f>H47</f>
        <v>133</v>
      </c>
      <c r="I46" s="78">
        <f>I47</f>
        <v>58.4</v>
      </c>
      <c r="J46" s="78">
        <f>J47</f>
        <v>74</v>
      </c>
      <c r="K46" s="78">
        <f>K47</f>
        <v>132.4</v>
      </c>
      <c r="L46" s="78">
        <f>L47</f>
        <v>139</v>
      </c>
      <c r="M46" s="78">
        <f aca="true" t="shared" si="15" ref="M46:R46">M47</f>
        <v>0</v>
      </c>
      <c r="N46" s="78">
        <f t="shared" si="15"/>
        <v>0</v>
      </c>
      <c r="O46" s="78">
        <f t="shared" si="15"/>
        <v>0</v>
      </c>
      <c r="P46" s="78">
        <f t="shared" si="15"/>
        <v>139</v>
      </c>
      <c r="Q46" s="78">
        <f t="shared" si="15"/>
        <v>0</v>
      </c>
      <c r="R46" s="78">
        <f t="shared" si="15"/>
        <v>136</v>
      </c>
    </row>
    <row r="47" spans="2:23" ht="19.5" customHeight="1">
      <c r="B47" s="40" t="s">
        <v>293</v>
      </c>
      <c r="C47" s="34" t="s">
        <v>182</v>
      </c>
      <c r="D47" s="37" t="s">
        <v>173</v>
      </c>
      <c r="E47" s="37" t="s">
        <v>121</v>
      </c>
      <c r="F47" s="37" t="s">
        <v>131</v>
      </c>
      <c r="G47" s="37" t="s">
        <v>104</v>
      </c>
      <c r="H47" s="71">
        <v>133</v>
      </c>
      <c r="I47" s="71">
        <v>58.4</v>
      </c>
      <c r="J47" s="72">
        <v>74</v>
      </c>
      <c r="K47" s="72">
        <f>I47+J47</f>
        <v>132.4</v>
      </c>
      <c r="L47" s="71">
        <v>139</v>
      </c>
      <c r="M47" s="72"/>
      <c r="N47" s="72"/>
      <c r="O47" s="72"/>
      <c r="P47" s="71">
        <v>139</v>
      </c>
      <c r="Q47" s="73"/>
      <c r="R47" s="71">
        <v>136</v>
      </c>
      <c r="S47" s="177"/>
      <c r="T47" s="161"/>
      <c r="U47" s="161"/>
      <c r="V47" s="161"/>
      <c r="W47" s="161"/>
    </row>
    <row r="48" spans="2:23" s="26" customFormat="1" ht="19.5" customHeight="1">
      <c r="B48" s="58" t="s">
        <v>294</v>
      </c>
      <c r="C48" s="90" t="s">
        <v>132</v>
      </c>
      <c r="D48" s="60"/>
      <c r="E48" s="60"/>
      <c r="F48" s="60"/>
      <c r="G48" s="60"/>
      <c r="H48" s="77">
        <f>H50</f>
        <v>100</v>
      </c>
      <c r="I48" s="77">
        <f>I50</f>
        <v>0</v>
      </c>
      <c r="J48" s="77">
        <f>J50</f>
        <v>0</v>
      </c>
      <c r="K48" s="77">
        <f>K50</f>
        <v>0</v>
      </c>
      <c r="L48" s="77">
        <f>L50</f>
        <v>100</v>
      </c>
      <c r="M48" s="77">
        <f aca="true" t="shared" si="16" ref="M48:R48">M50</f>
        <v>0</v>
      </c>
      <c r="N48" s="77">
        <f t="shared" si="16"/>
        <v>0</v>
      </c>
      <c r="O48" s="77">
        <f t="shared" si="16"/>
        <v>0</v>
      </c>
      <c r="P48" s="77">
        <f t="shared" si="16"/>
        <v>100</v>
      </c>
      <c r="Q48" s="77">
        <f t="shared" si="16"/>
        <v>10</v>
      </c>
      <c r="R48" s="77">
        <f t="shared" si="16"/>
        <v>100</v>
      </c>
      <c r="S48" s="177"/>
      <c r="T48" s="161"/>
      <c r="U48" s="161"/>
      <c r="V48" s="161"/>
      <c r="W48" s="161"/>
    </row>
    <row r="49" spans="2:23" s="10" customFormat="1" ht="19.5" customHeight="1">
      <c r="B49" s="33" t="s">
        <v>296</v>
      </c>
      <c r="C49" s="126" t="s">
        <v>73</v>
      </c>
      <c r="D49" s="38"/>
      <c r="E49" s="38"/>
      <c r="F49" s="38"/>
      <c r="G49" s="38"/>
      <c r="H49" s="78">
        <v>100</v>
      </c>
      <c r="I49" s="78"/>
      <c r="J49" s="69"/>
      <c r="K49" s="72"/>
      <c r="L49" s="69">
        <v>100</v>
      </c>
      <c r="M49" s="69"/>
      <c r="N49" s="79"/>
      <c r="O49" s="80"/>
      <c r="P49" s="69">
        <v>100</v>
      </c>
      <c r="Q49" s="70"/>
      <c r="R49" s="69">
        <v>100</v>
      </c>
      <c r="S49" s="177"/>
      <c r="T49" s="161"/>
      <c r="U49" s="161"/>
      <c r="V49" s="161"/>
      <c r="W49" s="161"/>
    </row>
    <row r="50" spans="2:23" ht="19.5" customHeight="1">
      <c r="B50" s="40" t="s">
        <v>297</v>
      </c>
      <c r="C50" s="34" t="s">
        <v>195</v>
      </c>
      <c r="D50" s="37"/>
      <c r="E50" s="37"/>
      <c r="F50" s="37"/>
      <c r="G50" s="37"/>
      <c r="H50" s="71">
        <v>100</v>
      </c>
      <c r="I50" s="71"/>
      <c r="J50" s="72"/>
      <c r="K50" s="72"/>
      <c r="L50" s="72">
        <v>100</v>
      </c>
      <c r="M50" s="72"/>
      <c r="N50" s="72"/>
      <c r="O50" s="75"/>
      <c r="P50" s="72">
        <v>100</v>
      </c>
      <c r="Q50" s="73">
        <v>10</v>
      </c>
      <c r="R50" s="72">
        <v>100</v>
      </c>
      <c r="S50" s="177"/>
      <c r="T50" s="161"/>
      <c r="U50" s="161"/>
      <c r="V50" s="161"/>
      <c r="W50" s="161"/>
    </row>
    <row r="51" spans="2:23" s="27" customFormat="1" ht="19.5" customHeight="1">
      <c r="B51" s="58" t="s">
        <v>298</v>
      </c>
      <c r="C51" s="90" t="s">
        <v>172</v>
      </c>
      <c r="D51" s="60">
        <v>925</v>
      </c>
      <c r="E51" s="60" t="s">
        <v>142</v>
      </c>
      <c r="F51" s="60" t="s">
        <v>135</v>
      </c>
      <c r="G51" s="60" t="s">
        <v>104</v>
      </c>
      <c r="H51" s="77">
        <f>H52+H54+H56</f>
        <v>362.6</v>
      </c>
      <c r="I51" s="77">
        <f>I52+I54+I56</f>
        <v>136.9</v>
      </c>
      <c r="J51" s="77">
        <f>J52+J54+J56</f>
        <v>225.7</v>
      </c>
      <c r="K51" s="77">
        <f>K52+K54+K56</f>
        <v>362.6</v>
      </c>
      <c r="L51" s="77">
        <f>L52+L54+L56</f>
        <v>191</v>
      </c>
      <c r="M51" s="77"/>
      <c r="N51" s="77"/>
      <c r="O51" s="77"/>
      <c r="P51" s="77">
        <f>SUM(P54+P52)</f>
        <v>193</v>
      </c>
      <c r="Q51" s="77"/>
      <c r="R51" s="77">
        <f>R52+R54</f>
        <v>200</v>
      </c>
      <c r="S51" s="177"/>
      <c r="T51" s="161"/>
      <c r="U51" s="161"/>
      <c r="V51" s="161"/>
      <c r="W51" s="161"/>
    </row>
    <row r="52" spans="2:23" ht="41.25" customHeight="1">
      <c r="B52" s="33" t="s">
        <v>299</v>
      </c>
      <c r="C52" s="120" t="s">
        <v>235</v>
      </c>
      <c r="D52" s="35">
        <v>925</v>
      </c>
      <c r="E52" s="35" t="s">
        <v>142</v>
      </c>
      <c r="F52" s="35" t="s">
        <v>135</v>
      </c>
      <c r="G52" s="35" t="s">
        <v>104</v>
      </c>
      <c r="H52" s="69">
        <f>H53</f>
        <v>180</v>
      </c>
      <c r="I52" s="69">
        <f>I53</f>
        <v>92.7</v>
      </c>
      <c r="J52" s="69">
        <f>J53</f>
        <v>87.3</v>
      </c>
      <c r="K52" s="69">
        <f>K53</f>
        <v>180</v>
      </c>
      <c r="L52" s="69">
        <f>L53</f>
        <v>147</v>
      </c>
      <c r="M52" s="72"/>
      <c r="N52" s="72"/>
      <c r="O52" s="72"/>
      <c r="P52" s="174">
        <v>148</v>
      </c>
      <c r="Q52" s="96"/>
      <c r="R52" s="174">
        <v>150</v>
      </c>
      <c r="S52" s="177"/>
      <c r="T52" s="161"/>
      <c r="U52" s="161"/>
      <c r="V52" s="161"/>
      <c r="W52" s="161"/>
    </row>
    <row r="53" spans="2:23" ht="19.5" customHeight="1">
      <c r="B53" s="40" t="s">
        <v>300</v>
      </c>
      <c r="C53" s="34" t="s">
        <v>60</v>
      </c>
      <c r="D53" s="37">
        <v>925</v>
      </c>
      <c r="E53" s="37" t="s">
        <v>142</v>
      </c>
      <c r="F53" s="37" t="s">
        <v>135</v>
      </c>
      <c r="G53" s="37" t="s">
        <v>104</v>
      </c>
      <c r="H53" s="71">
        <v>180</v>
      </c>
      <c r="I53" s="71">
        <v>92.7</v>
      </c>
      <c r="J53" s="72">
        <v>87.3</v>
      </c>
      <c r="K53" s="72">
        <f>I53+J53</f>
        <v>180</v>
      </c>
      <c r="L53" s="71">
        <v>147</v>
      </c>
      <c r="M53" s="72"/>
      <c r="N53" s="72"/>
      <c r="O53" s="72"/>
      <c r="P53" s="71">
        <v>148</v>
      </c>
      <c r="Q53" s="71"/>
      <c r="R53" s="71">
        <v>150</v>
      </c>
      <c r="S53" s="177"/>
      <c r="T53" s="161"/>
      <c r="U53" s="161"/>
      <c r="V53" s="161"/>
      <c r="W53" s="161"/>
    </row>
    <row r="54" spans="2:18" ht="83.25" customHeight="1">
      <c r="B54" s="33" t="s">
        <v>301</v>
      </c>
      <c r="C54" s="121" t="s">
        <v>236</v>
      </c>
      <c r="D54" s="37"/>
      <c r="E54" s="37"/>
      <c r="F54" s="37"/>
      <c r="G54" s="37"/>
      <c r="H54" s="78">
        <f>H55</f>
        <v>87.6</v>
      </c>
      <c r="I54" s="78">
        <f>I55</f>
        <v>24.2</v>
      </c>
      <c r="J54" s="78">
        <f>J55</f>
        <v>63.4</v>
      </c>
      <c r="K54" s="78">
        <f>K55</f>
        <v>87.6</v>
      </c>
      <c r="L54" s="78">
        <f>L55</f>
        <v>44</v>
      </c>
      <c r="M54" s="72"/>
      <c r="N54" s="72"/>
      <c r="O54" s="72"/>
      <c r="P54" s="71">
        <v>45</v>
      </c>
      <c r="Q54" s="71"/>
      <c r="R54" s="71">
        <v>50</v>
      </c>
    </row>
    <row r="55" spans="2:18" ht="19.5" customHeight="1">
      <c r="B55" s="40" t="s">
        <v>302</v>
      </c>
      <c r="C55" s="34" t="s">
        <v>182</v>
      </c>
      <c r="D55" s="37">
        <v>925</v>
      </c>
      <c r="E55" s="37" t="s">
        <v>142</v>
      </c>
      <c r="F55" s="37" t="s">
        <v>135</v>
      </c>
      <c r="G55" s="37" t="s">
        <v>104</v>
      </c>
      <c r="H55" s="71">
        <v>87.6</v>
      </c>
      <c r="I55" s="71">
        <v>24.2</v>
      </c>
      <c r="J55" s="72">
        <v>63.4</v>
      </c>
      <c r="K55" s="72">
        <f>I55+J55</f>
        <v>87.6</v>
      </c>
      <c r="L55" s="71">
        <v>44</v>
      </c>
      <c r="M55" s="72"/>
      <c r="N55" s="72"/>
      <c r="O55" s="72"/>
      <c r="P55" s="71">
        <v>45</v>
      </c>
      <c r="Q55" s="71"/>
      <c r="R55" s="71">
        <v>50</v>
      </c>
    </row>
    <row r="56" spans="2:18" ht="42" customHeight="1">
      <c r="B56" s="91" t="s">
        <v>331</v>
      </c>
      <c r="C56" s="98" t="s">
        <v>185</v>
      </c>
      <c r="D56" s="38"/>
      <c r="E56" s="38"/>
      <c r="F56" s="38"/>
      <c r="G56" s="38"/>
      <c r="H56" s="78">
        <f>H57+H62+H60</f>
        <v>95</v>
      </c>
      <c r="I56" s="78">
        <f>I57+I62+I60</f>
        <v>20</v>
      </c>
      <c r="J56" s="78">
        <f>J57+J62+J60</f>
        <v>75</v>
      </c>
      <c r="K56" s="78">
        <f>K57+K62+K60</f>
        <v>95</v>
      </c>
      <c r="L56" s="78">
        <f>L57+L62</f>
        <v>0</v>
      </c>
      <c r="M56" s="78">
        <f>M57+M62</f>
        <v>0</v>
      </c>
      <c r="N56" s="78">
        <f>N57+N62</f>
        <v>0</v>
      </c>
      <c r="O56" s="78">
        <f>O57+O62</f>
        <v>0</v>
      </c>
      <c r="P56" s="78">
        <f>P57+P62</f>
        <v>0</v>
      </c>
      <c r="Q56" s="78"/>
      <c r="R56" s="78"/>
    </row>
    <row r="57" spans="2:18" ht="19.5" customHeight="1">
      <c r="B57" s="150" t="s">
        <v>332</v>
      </c>
      <c r="C57" s="34" t="s">
        <v>136</v>
      </c>
      <c r="D57" s="37"/>
      <c r="E57" s="37"/>
      <c r="F57" s="37"/>
      <c r="G57" s="37"/>
      <c r="H57" s="71">
        <f>H58+H59</f>
        <v>25</v>
      </c>
      <c r="I57" s="71"/>
      <c r="J57" s="71">
        <f>J58+J59</f>
        <v>25</v>
      </c>
      <c r="K57" s="71">
        <f>K58+K59</f>
        <v>25</v>
      </c>
      <c r="L57" s="71">
        <f>L58+L59</f>
        <v>0</v>
      </c>
      <c r="M57" s="72"/>
      <c r="N57" s="72"/>
      <c r="O57" s="72"/>
      <c r="P57" s="71"/>
      <c r="Q57" s="71"/>
      <c r="R57" s="71"/>
    </row>
    <row r="58" spans="2:18" ht="19.5" customHeight="1">
      <c r="B58" s="150" t="s">
        <v>333</v>
      </c>
      <c r="C58" s="151" t="s">
        <v>335</v>
      </c>
      <c r="D58" s="37"/>
      <c r="E58" s="37"/>
      <c r="F58" s="37"/>
      <c r="G58" s="37"/>
      <c r="H58" s="71">
        <v>20</v>
      </c>
      <c r="I58" s="71"/>
      <c r="J58" s="72">
        <v>20</v>
      </c>
      <c r="K58" s="72">
        <f>I58+J58</f>
        <v>20</v>
      </c>
      <c r="L58" s="71"/>
      <c r="M58" s="72"/>
      <c r="N58" s="72"/>
      <c r="O58" s="72"/>
      <c r="P58" s="71"/>
      <c r="Q58" s="71"/>
      <c r="R58" s="71"/>
    </row>
    <row r="59" spans="2:18" ht="19.5" customHeight="1">
      <c r="B59" s="150" t="s">
        <v>334</v>
      </c>
      <c r="C59" s="151" t="s">
        <v>336</v>
      </c>
      <c r="D59" s="37"/>
      <c r="E59" s="37"/>
      <c r="F59" s="37"/>
      <c r="G59" s="37"/>
      <c r="H59" s="71">
        <v>5</v>
      </c>
      <c r="I59" s="71"/>
      <c r="J59" s="72">
        <v>5</v>
      </c>
      <c r="K59" s="72">
        <f>I59+J59</f>
        <v>5</v>
      </c>
      <c r="L59" s="71"/>
      <c r="M59" s="72"/>
      <c r="N59" s="72"/>
      <c r="O59" s="72"/>
      <c r="P59" s="71"/>
      <c r="Q59" s="71"/>
      <c r="R59" s="71"/>
    </row>
    <row r="60" spans="2:18" ht="19.5" customHeight="1">
      <c r="B60" s="150" t="s">
        <v>355</v>
      </c>
      <c r="C60" s="126" t="s">
        <v>110</v>
      </c>
      <c r="D60" s="37"/>
      <c r="E60" s="37"/>
      <c r="F60" s="37"/>
      <c r="G60" s="37"/>
      <c r="H60" s="78">
        <f>H61</f>
        <v>60</v>
      </c>
      <c r="I60" s="71">
        <f>I61</f>
        <v>20</v>
      </c>
      <c r="J60" s="72">
        <f>J61</f>
        <v>40</v>
      </c>
      <c r="K60" s="72">
        <f>I60+J60</f>
        <v>60</v>
      </c>
      <c r="L60" s="71"/>
      <c r="M60" s="72"/>
      <c r="N60" s="72"/>
      <c r="O60" s="72"/>
      <c r="P60" s="71"/>
      <c r="Q60" s="71"/>
      <c r="R60" s="71"/>
    </row>
    <row r="61" spans="2:18" ht="19.5" customHeight="1">
      <c r="B61" s="150" t="s">
        <v>355</v>
      </c>
      <c r="C61" s="34" t="s">
        <v>110</v>
      </c>
      <c r="D61" s="37"/>
      <c r="E61" s="37"/>
      <c r="F61" s="37"/>
      <c r="G61" s="37"/>
      <c r="H61" s="71">
        <v>60</v>
      </c>
      <c r="I61" s="71">
        <v>20</v>
      </c>
      <c r="J61" s="72">
        <v>40</v>
      </c>
      <c r="K61" s="72">
        <f>I61+J61</f>
        <v>60</v>
      </c>
      <c r="L61" s="71"/>
      <c r="M61" s="72"/>
      <c r="N61" s="72"/>
      <c r="O61" s="72"/>
      <c r="P61" s="71"/>
      <c r="Q61" s="71"/>
      <c r="R61" s="71"/>
    </row>
    <row r="62" spans="2:18" ht="19.5" customHeight="1">
      <c r="B62" s="150" t="s">
        <v>337</v>
      </c>
      <c r="C62" s="126" t="s">
        <v>61</v>
      </c>
      <c r="D62" s="37"/>
      <c r="E62" s="37"/>
      <c r="F62" s="37"/>
      <c r="G62" s="37"/>
      <c r="H62" s="71">
        <f>H63</f>
        <v>10</v>
      </c>
      <c r="I62" s="71">
        <f aca="true" t="shared" si="17" ref="I62:P62">I63</f>
        <v>0</v>
      </c>
      <c r="J62" s="71">
        <f t="shared" si="17"/>
        <v>10</v>
      </c>
      <c r="K62" s="71">
        <f t="shared" si="17"/>
        <v>10</v>
      </c>
      <c r="L62" s="71">
        <f t="shared" si="17"/>
        <v>0</v>
      </c>
      <c r="M62" s="71">
        <f t="shared" si="17"/>
        <v>0</v>
      </c>
      <c r="N62" s="71">
        <f t="shared" si="17"/>
        <v>0</v>
      </c>
      <c r="O62" s="71">
        <f t="shared" si="17"/>
        <v>0</v>
      </c>
      <c r="P62" s="71">
        <f t="shared" si="17"/>
        <v>0</v>
      </c>
      <c r="Q62" s="71"/>
      <c r="R62" s="71"/>
    </row>
    <row r="63" spans="2:20" ht="48" customHeight="1">
      <c r="B63" s="150" t="s">
        <v>338</v>
      </c>
      <c r="C63" s="88" t="s">
        <v>244</v>
      </c>
      <c r="D63" s="37"/>
      <c r="E63" s="37"/>
      <c r="F63" s="37"/>
      <c r="G63" s="37"/>
      <c r="H63" s="71">
        <v>10</v>
      </c>
      <c r="I63" s="71"/>
      <c r="J63" s="72">
        <v>10</v>
      </c>
      <c r="K63" s="72">
        <f>I63+J63</f>
        <v>10</v>
      </c>
      <c r="L63" s="71"/>
      <c r="M63" s="72"/>
      <c r="N63" s="72"/>
      <c r="O63" s="72"/>
      <c r="P63" s="71"/>
      <c r="Q63" s="71"/>
      <c r="R63" s="71"/>
      <c r="S63" s="177"/>
      <c r="T63" s="161"/>
    </row>
    <row r="64" spans="2:20" s="28" customFormat="1" ht="60" customHeight="1">
      <c r="B64" s="58" t="s">
        <v>330</v>
      </c>
      <c r="C64" s="94" t="s">
        <v>247</v>
      </c>
      <c r="D64" s="59"/>
      <c r="E64" s="59"/>
      <c r="F64" s="59"/>
      <c r="G64" s="59"/>
      <c r="H64" s="77">
        <f>H65+H68</f>
        <v>100</v>
      </c>
      <c r="I64" s="77">
        <f>I65+I68</f>
        <v>30</v>
      </c>
      <c r="J64" s="77">
        <f>J65+J68</f>
        <v>0</v>
      </c>
      <c r="K64" s="77">
        <f>K65+K68</f>
        <v>0</v>
      </c>
      <c r="L64" s="77">
        <f>L65+L68</f>
        <v>100</v>
      </c>
      <c r="M64" s="77">
        <f aca="true" t="shared" si="18" ref="M64:R64">M65+M68</f>
        <v>0</v>
      </c>
      <c r="N64" s="77">
        <f t="shared" si="18"/>
        <v>0</v>
      </c>
      <c r="O64" s="77">
        <f t="shared" si="18"/>
        <v>0</v>
      </c>
      <c r="P64" s="77">
        <f t="shared" si="18"/>
        <v>0</v>
      </c>
      <c r="Q64" s="77">
        <f t="shared" si="18"/>
        <v>0</v>
      </c>
      <c r="R64" s="77">
        <f t="shared" si="18"/>
        <v>0</v>
      </c>
      <c r="S64" s="177"/>
      <c r="T64" s="161"/>
    </row>
    <row r="65" spans="2:20" s="29" customFormat="1" ht="44.25" customHeight="1">
      <c r="B65" s="91" t="s">
        <v>303</v>
      </c>
      <c r="C65" s="98" t="s">
        <v>185</v>
      </c>
      <c r="D65" s="92"/>
      <c r="E65" s="92"/>
      <c r="F65" s="92"/>
      <c r="G65" s="92"/>
      <c r="H65" s="129">
        <f aca="true" t="shared" si="19" ref="H65:R66">H66</f>
        <v>68</v>
      </c>
      <c r="I65" s="129">
        <f t="shared" si="19"/>
        <v>0</v>
      </c>
      <c r="J65" s="129">
        <f t="shared" si="19"/>
        <v>0</v>
      </c>
      <c r="K65" s="129">
        <f t="shared" si="19"/>
        <v>0</v>
      </c>
      <c r="L65" s="129">
        <f t="shared" si="19"/>
        <v>68</v>
      </c>
      <c r="M65" s="129">
        <f t="shared" si="19"/>
        <v>0</v>
      </c>
      <c r="N65" s="129">
        <f t="shared" si="19"/>
        <v>0</v>
      </c>
      <c r="O65" s="129">
        <f t="shared" si="19"/>
        <v>0</v>
      </c>
      <c r="P65" s="129">
        <f t="shared" si="19"/>
        <v>0</v>
      </c>
      <c r="Q65" s="129">
        <f t="shared" si="19"/>
        <v>0</v>
      </c>
      <c r="R65" s="129">
        <f t="shared" si="19"/>
        <v>0</v>
      </c>
      <c r="S65" s="177"/>
      <c r="T65" s="161"/>
    </row>
    <row r="66" spans="2:18" ht="19.5" customHeight="1">
      <c r="B66" s="40" t="s">
        <v>304</v>
      </c>
      <c r="C66" s="34" t="s">
        <v>34</v>
      </c>
      <c r="D66" s="37"/>
      <c r="E66" s="37"/>
      <c r="F66" s="37"/>
      <c r="G66" s="37"/>
      <c r="H66" s="72">
        <f t="shared" si="19"/>
        <v>68</v>
      </c>
      <c r="I66" s="72">
        <f t="shared" si="19"/>
        <v>0</v>
      </c>
      <c r="J66" s="72">
        <f t="shared" si="19"/>
        <v>0</v>
      </c>
      <c r="K66" s="72">
        <f t="shared" si="19"/>
        <v>0</v>
      </c>
      <c r="L66" s="72">
        <f t="shared" si="19"/>
        <v>68</v>
      </c>
      <c r="M66" s="72"/>
      <c r="N66" s="72"/>
      <c r="O66" s="75"/>
      <c r="P66" s="68"/>
      <c r="Q66" s="73"/>
      <c r="R66" s="68"/>
    </row>
    <row r="67" spans="2:18" ht="19.5" customHeight="1">
      <c r="B67" s="40" t="s">
        <v>305</v>
      </c>
      <c r="C67" s="88" t="s">
        <v>188</v>
      </c>
      <c r="D67" s="37"/>
      <c r="E67" s="37"/>
      <c r="F67" s="37"/>
      <c r="G67" s="37"/>
      <c r="H67" s="72">
        <v>68</v>
      </c>
      <c r="I67" s="71"/>
      <c r="J67" s="72"/>
      <c r="K67" s="72">
        <v>0</v>
      </c>
      <c r="L67" s="72">
        <v>68</v>
      </c>
      <c r="M67" s="72"/>
      <c r="N67" s="72"/>
      <c r="O67" s="75"/>
      <c r="P67" s="72"/>
      <c r="Q67" s="73"/>
      <c r="R67" s="72"/>
    </row>
    <row r="68" spans="2:18" s="10" customFormat="1" ht="39.75" customHeight="1">
      <c r="B68" s="33" t="s">
        <v>306</v>
      </c>
      <c r="C68" s="120" t="s">
        <v>246</v>
      </c>
      <c r="D68" s="38"/>
      <c r="E68" s="38"/>
      <c r="F68" s="38"/>
      <c r="G68" s="38"/>
      <c r="H68" s="69">
        <f>H69</f>
        <v>32</v>
      </c>
      <c r="I68" s="69">
        <f>I69</f>
        <v>30</v>
      </c>
      <c r="J68" s="69">
        <f>J69</f>
        <v>0</v>
      </c>
      <c r="K68" s="69">
        <f>K69</f>
        <v>0</v>
      </c>
      <c r="L68" s="69">
        <f>L69</f>
        <v>32</v>
      </c>
      <c r="M68" s="69">
        <f aca="true" t="shared" si="20" ref="M68:R68">M69</f>
        <v>0</v>
      </c>
      <c r="N68" s="69">
        <f t="shared" si="20"/>
        <v>0</v>
      </c>
      <c r="O68" s="69">
        <f t="shared" si="20"/>
        <v>0</v>
      </c>
      <c r="P68" s="69">
        <f t="shared" si="20"/>
        <v>0</v>
      </c>
      <c r="Q68" s="69">
        <f t="shared" si="20"/>
        <v>0</v>
      </c>
      <c r="R68" s="69">
        <f t="shared" si="20"/>
        <v>0</v>
      </c>
    </row>
    <row r="69" spans="2:122" ht="39" customHeight="1">
      <c r="B69" s="40" t="s">
        <v>307</v>
      </c>
      <c r="C69" s="34" t="s">
        <v>197</v>
      </c>
      <c r="D69" s="37"/>
      <c r="E69" s="37"/>
      <c r="F69" s="37"/>
      <c r="G69" s="37"/>
      <c r="H69" s="71">
        <v>32</v>
      </c>
      <c r="I69" s="71">
        <v>30</v>
      </c>
      <c r="J69" s="71"/>
      <c r="K69" s="72">
        <v>0</v>
      </c>
      <c r="L69" s="72">
        <v>32</v>
      </c>
      <c r="M69" s="72"/>
      <c r="N69" s="72"/>
      <c r="O69" s="75"/>
      <c r="P69" s="72"/>
      <c r="Q69" s="73"/>
      <c r="R69" s="72"/>
      <c r="S69" s="177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</row>
    <row r="70" spans="2:122" s="63" customFormat="1" ht="32.25" customHeight="1">
      <c r="B70" s="33" t="s">
        <v>308</v>
      </c>
      <c r="C70" s="90" t="s">
        <v>212</v>
      </c>
      <c r="D70" s="62"/>
      <c r="E70" s="62"/>
      <c r="F70" s="62"/>
      <c r="G70" s="62"/>
      <c r="H70" s="77">
        <f>H74</f>
        <v>1500</v>
      </c>
      <c r="I70" s="77">
        <f>I74</f>
        <v>895.8</v>
      </c>
      <c r="J70" s="77">
        <f>J74</f>
        <v>600</v>
      </c>
      <c r="K70" s="77">
        <f>K74</f>
        <v>1495.8</v>
      </c>
      <c r="L70" s="77">
        <f>L74</f>
        <v>0</v>
      </c>
      <c r="M70" s="77">
        <f aca="true" t="shared" si="21" ref="M70:R70">M74</f>
        <v>0</v>
      </c>
      <c r="N70" s="77">
        <f t="shared" si="21"/>
        <v>0</v>
      </c>
      <c r="O70" s="77">
        <f t="shared" si="21"/>
        <v>0</v>
      </c>
      <c r="P70" s="77">
        <f t="shared" si="21"/>
        <v>1000</v>
      </c>
      <c r="Q70" s="77">
        <f t="shared" si="21"/>
        <v>0</v>
      </c>
      <c r="R70" s="77">
        <f t="shared" si="21"/>
        <v>2000</v>
      </c>
      <c r="S70" s="177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</row>
    <row r="71" spans="1:122" ht="42.75" customHeight="1" hidden="1">
      <c r="A71" s="180"/>
      <c r="B71" s="33" t="s">
        <v>213</v>
      </c>
      <c r="C71" s="93" t="s">
        <v>185</v>
      </c>
      <c r="D71" s="37"/>
      <c r="E71" s="37"/>
      <c r="F71" s="37"/>
      <c r="G71" s="37"/>
      <c r="H71" s="78"/>
      <c r="I71" s="71"/>
      <c r="J71" s="72"/>
      <c r="K71" s="72">
        <f>I71+J71</f>
        <v>0</v>
      </c>
      <c r="L71" s="74"/>
      <c r="M71" s="72"/>
      <c r="N71" s="72"/>
      <c r="O71" s="75"/>
      <c r="P71" s="74"/>
      <c r="Q71" s="73"/>
      <c r="R71" s="74"/>
      <c r="S71" s="177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</row>
    <row r="72" spans="1:122" ht="19.5" customHeight="1" hidden="1">
      <c r="A72" s="180"/>
      <c r="B72" s="40" t="s">
        <v>214</v>
      </c>
      <c r="C72" s="34" t="s">
        <v>28</v>
      </c>
      <c r="D72" s="37"/>
      <c r="E72" s="37"/>
      <c r="F72" s="37"/>
      <c r="G72" s="37"/>
      <c r="H72" s="78"/>
      <c r="I72" s="71"/>
      <c r="J72" s="72"/>
      <c r="K72" s="72">
        <f>I72+J72</f>
        <v>0</v>
      </c>
      <c r="L72" s="68"/>
      <c r="M72" s="72"/>
      <c r="N72" s="72"/>
      <c r="O72" s="75"/>
      <c r="P72" s="68"/>
      <c r="Q72" s="73"/>
      <c r="R72" s="68"/>
      <c r="S72" s="177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</row>
    <row r="73" spans="1:122" ht="19.5" customHeight="1" hidden="1">
      <c r="A73" s="180"/>
      <c r="B73" s="40" t="s">
        <v>215</v>
      </c>
      <c r="C73" s="88" t="s">
        <v>186</v>
      </c>
      <c r="D73" s="37"/>
      <c r="E73" s="37"/>
      <c r="F73" s="37"/>
      <c r="G73" s="37"/>
      <c r="H73" s="78"/>
      <c r="I73" s="71"/>
      <c r="J73" s="72"/>
      <c r="K73" s="72">
        <f>I73+J73</f>
        <v>0</v>
      </c>
      <c r="L73" s="72"/>
      <c r="M73" s="72"/>
      <c r="N73" s="72"/>
      <c r="O73" s="75"/>
      <c r="P73" s="72"/>
      <c r="Q73" s="73"/>
      <c r="R73" s="72"/>
      <c r="S73" s="177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</row>
    <row r="74" spans="1:122" ht="37.5" customHeight="1">
      <c r="A74" s="184"/>
      <c r="B74" s="33" t="s">
        <v>309</v>
      </c>
      <c r="C74" s="119" t="s">
        <v>185</v>
      </c>
      <c r="D74" s="37"/>
      <c r="E74" s="37"/>
      <c r="F74" s="37"/>
      <c r="G74" s="37"/>
      <c r="H74" s="78">
        <f aca="true" t="shared" si="22" ref="H74:R75">H75</f>
        <v>1500</v>
      </c>
      <c r="I74" s="78">
        <f t="shared" si="22"/>
        <v>895.8</v>
      </c>
      <c r="J74" s="78">
        <f t="shared" si="22"/>
        <v>600</v>
      </c>
      <c r="K74" s="78">
        <f t="shared" si="22"/>
        <v>1495.8</v>
      </c>
      <c r="L74" s="78">
        <f t="shared" si="22"/>
        <v>0</v>
      </c>
      <c r="M74" s="78">
        <f t="shared" si="22"/>
        <v>0</v>
      </c>
      <c r="N74" s="78">
        <f t="shared" si="22"/>
        <v>0</v>
      </c>
      <c r="O74" s="78">
        <f t="shared" si="22"/>
        <v>0</v>
      </c>
      <c r="P74" s="78">
        <f t="shared" si="22"/>
        <v>1000</v>
      </c>
      <c r="Q74" s="78">
        <f t="shared" si="22"/>
        <v>0</v>
      </c>
      <c r="R74" s="78">
        <f t="shared" si="22"/>
        <v>2000</v>
      </c>
      <c r="S74" s="177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</row>
    <row r="75" spans="1:128" ht="26.25" customHeight="1">
      <c r="A75" s="184"/>
      <c r="B75" s="40" t="s">
        <v>344</v>
      </c>
      <c r="C75" s="52" t="s">
        <v>28</v>
      </c>
      <c r="D75" s="37"/>
      <c r="E75" s="37"/>
      <c r="F75" s="37"/>
      <c r="G75" s="37"/>
      <c r="H75" s="71">
        <f t="shared" si="22"/>
        <v>1500</v>
      </c>
      <c r="I75" s="71">
        <f t="shared" si="22"/>
        <v>895.8</v>
      </c>
      <c r="J75" s="71">
        <f t="shared" si="22"/>
        <v>600</v>
      </c>
      <c r="K75" s="72">
        <f>I75+J75</f>
        <v>1495.8</v>
      </c>
      <c r="L75" s="72"/>
      <c r="M75" s="72"/>
      <c r="N75" s="72"/>
      <c r="O75" s="75"/>
      <c r="P75" s="72">
        <v>1000</v>
      </c>
      <c r="Q75" s="73"/>
      <c r="R75" s="72">
        <v>2000</v>
      </c>
      <c r="S75" s="177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</row>
    <row r="76" spans="1:128" ht="26.25" customHeight="1">
      <c r="A76" s="184"/>
      <c r="B76" s="40" t="s">
        <v>345</v>
      </c>
      <c r="C76" s="152" t="s">
        <v>339</v>
      </c>
      <c r="D76" s="37"/>
      <c r="E76" s="37"/>
      <c r="F76" s="37"/>
      <c r="G76" s="37"/>
      <c r="H76" s="71">
        <v>1500</v>
      </c>
      <c r="I76" s="71">
        <v>895.8</v>
      </c>
      <c r="J76" s="72">
        <v>600</v>
      </c>
      <c r="K76" s="72">
        <f>I76+J76</f>
        <v>1495.8</v>
      </c>
      <c r="L76" s="72"/>
      <c r="M76" s="72"/>
      <c r="N76" s="72"/>
      <c r="O76" s="75"/>
      <c r="P76" s="72">
        <v>1000</v>
      </c>
      <c r="Q76" s="73"/>
      <c r="R76" s="72">
        <v>2000</v>
      </c>
      <c r="S76" s="177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</row>
    <row r="77" spans="1:128" s="61" customFormat="1" ht="19.5" customHeight="1">
      <c r="A77" s="184"/>
      <c r="B77" s="58" t="s">
        <v>346</v>
      </c>
      <c r="C77" s="90" t="s">
        <v>198</v>
      </c>
      <c r="D77" s="60">
        <v>925</v>
      </c>
      <c r="E77" s="60" t="s">
        <v>144</v>
      </c>
      <c r="F77" s="60" t="s">
        <v>147</v>
      </c>
      <c r="G77" s="60" t="s">
        <v>104</v>
      </c>
      <c r="H77" s="77">
        <f>H78</f>
        <v>985</v>
      </c>
      <c r="I77" s="77">
        <f>I78</f>
        <v>520.3</v>
      </c>
      <c r="J77" s="77">
        <f>J78</f>
        <v>436</v>
      </c>
      <c r="K77" s="77">
        <f>K78</f>
        <v>956.3</v>
      </c>
      <c r="L77" s="77">
        <f>L78</f>
        <v>1200</v>
      </c>
      <c r="M77" s="77">
        <f aca="true" t="shared" si="23" ref="M77:R77">M78</f>
        <v>0</v>
      </c>
      <c r="N77" s="77">
        <f t="shared" si="23"/>
        <v>0</v>
      </c>
      <c r="O77" s="77">
        <f t="shared" si="23"/>
        <v>0</v>
      </c>
      <c r="P77" s="77">
        <f t="shared" si="23"/>
        <v>1000</v>
      </c>
      <c r="Q77" s="77">
        <f t="shared" si="23"/>
        <v>0</v>
      </c>
      <c r="R77" s="77">
        <f t="shared" si="23"/>
        <v>1000</v>
      </c>
      <c r="S77" s="177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</row>
    <row r="78" spans="1:128" ht="47.25" customHeight="1">
      <c r="A78" s="184"/>
      <c r="B78" s="33" t="s">
        <v>347</v>
      </c>
      <c r="C78" s="97" t="s">
        <v>185</v>
      </c>
      <c r="D78" s="37">
        <v>925</v>
      </c>
      <c r="E78" s="37" t="s">
        <v>144</v>
      </c>
      <c r="F78" s="37" t="s">
        <v>147</v>
      </c>
      <c r="G78" s="37" t="s">
        <v>104</v>
      </c>
      <c r="H78" s="69">
        <f aca="true" t="shared" si="24" ref="H78:R78">H80</f>
        <v>985</v>
      </c>
      <c r="I78" s="69">
        <f t="shared" si="24"/>
        <v>520.3</v>
      </c>
      <c r="J78" s="69">
        <f t="shared" si="24"/>
        <v>436</v>
      </c>
      <c r="K78" s="69">
        <f t="shared" si="24"/>
        <v>956.3</v>
      </c>
      <c r="L78" s="69">
        <f t="shared" si="24"/>
        <v>1200</v>
      </c>
      <c r="M78" s="69">
        <f t="shared" si="24"/>
        <v>0</v>
      </c>
      <c r="N78" s="69">
        <f t="shared" si="24"/>
        <v>0</v>
      </c>
      <c r="O78" s="69">
        <f t="shared" si="24"/>
        <v>0</v>
      </c>
      <c r="P78" s="69">
        <f t="shared" si="24"/>
        <v>1000</v>
      </c>
      <c r="Q78" s="69">
        <f t="shared" si="24"/>
        <v>0</v>
      </c>
      <c r="R78" s="69">
        <f t="shared" si="24"/>
        <v>1000</v>
      </c>
      <c r="S78" s="177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</row>
    <row r="79" spans="1:128" ht="19.5" customHeight="1">
      <c r="A79" s="184"/>
      <c r="B79" s="182" t="s">
        <v>348</v>
      </c>
      <c r="C79" s="87" t="s">
        <v>17</v>
      </c>
      <c r="D79" s="37">
        <v>925</v>
      </c>
      <c r="E79" s="37" t="s">
        <v>144</v>
      </c>
      <c r="F79" s="37" t="s">
        <v>147</v>
      </c>
      <c r="G79" s="37" t="s">
        <v>104</v>
      </c>
      <c r="H79" s="71">
        <v>985</v>
      </c>
      <c r="I79" s="71">
        <f>I80</f>
        <v>520.3</v>
      </c>
      <c r="J79" s="71">
        <f>J80</f>
        <v>436</v>
      </c>
      <c r="K79" s="72">
        <f>I79+J79</f>
        <v>956.3</v>
      </c>
      <c r="L79" s="72">
        <v>1200</v>
      </c>
      <c r="M79" s="69"/>
      <c r="N79" s="69"/>
      <c r="O79" s="75"/>
      <c r="P79" s="72">
        <v>1000</v>
      </c>
      <c r="Q79" s="73">
        <v>400</v>
      </c>
      <c r="R79" s="72">
        <v>1100</v>
      </c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</row>
    <row r="80" spans="1:61" ht="20.25">
      <c r="A80" s="63"/>
      <c r="B80" s="182" t="s">
        <v>349</v>
      </c>
      <c r="C80" s="87" t="s">
        <v>199</v>
      </c>
      <c r="D80" s="37">
        <v>925</v>
      </c>
      <c r="E80" s="37" t="s">
        <v>144</v>
      </c>
      <c r="F80" s="37" t="s">
        <v>147</v>
      </c>
      <c r="G80" s="37" t="s">
        <v>104</v>
      </c>
      <c r="H80" s="71">
        <v>985</v>
      </c>
      <c r="I80" s="71">
        <v>520.3</v>
      </c>
      <c r="J80" s="72">
        <v>436</v>
      </c>
      <c r="K80" s="72">
        <f>I80+J80</f>
        <v>956.3</v>
      </c>
      <c r="L80" s="72">
        <v>1200</v>
      </c>
      <c r="M80" s="69"/>
      <c r="N80" s="69"/>
      <c r="O80" s="75"/>
      <c r="P80" s="72">
        <v>1000</v>
      </c>
      <c r="Q80" s="73"/>
      <c r="R80" s="72">
        <v>1000</v>
      </c>
      <c r="S80" s="177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</row>
    <row r="81" spans="1:128" s="61" customFormat="1" ht="30" customHeight="1">
      <c r="A81" s="184"/>
      <c r="B81" s="183" t="s">
        <v>317</v>
      </c>
      <c r="C81" s="94" t="s">
        <v>200</v>
      </c>
      <c r="D81" s="60">
        <v>925</v>
      </c>
      <c r="E81" s="60" t="s">
        <v>144</v>
      </c>
      <c r="F81" s="60">
        <v>6000500</v>
      </c>
      <c r="G81" s="60" t="s">
        <v>104</v>
      </c>
      <c r="H81" s="77">
        <f>H82</f>
        <v>3684</v>
      </c>
      <c r="I81" s="77">
        <f>I82</f>
        <v>1181</v>
      </c>
      <c r="J81" s="77">
        <f>J82</f>
        <v>2217</v>
      </c>
      <c r="K81" s="77">
        <f>K82</f>
        <v>3198.6000000000004</v>
      </c>
      <c r="L81" s="77">
        <f>L82</f>
        <v>4314</v>
      </c>
      <c r="M81" s="77">
        <f aca="true" t="shared" si="25" ref="M81:R81">M82</f>
        <v>0</v>
      </c>
      <c r="N81" s="77">
        <f t="shared" si="25"/>
        <v>0</v>
      </c>
      <c r="O81" s="77">
        <f t="shared" si="25"/>
        <v>0</v>
      </c>
      <c r="P81" s="77">
        <f t="shared" si="25"/>
        <v>3852</v>
      </c>
      <c r="Q81" s="77">
        <f t="shared" si="25"/>
        <v>0</v>
      </c>
      <c r="R81" s="77">
        <f t="shared" si="25"/>
        <v>3288</v>
      </c>
      <c r="S81" s="177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</row>
    <row r="82" spans="1:61" ht="42.75" customHeight="1">
      <c r="A82" s="184"/>
      <c r="B82" s="181" t="s">
        <v>316</v>
      </c>
      <c r="C82" s="93" t="s">
        <v>185</v>
      </c>
      <c r="D82" s="37"/>
      <c r="E82" s="37"/>
      <c r="F82" s="37"/>
      <c r="G82" s="37"/>
      <c r="H82" s="69">
        <f>H83+H94+H87+H91</f>
        <v>3684</v>
      </c>
      <c r="I82" s="69">
        <f>I83+I94+I87+I91</f>
        <v>1181</v>
      </c>
      <c r="J82" s="69">
        <f>J83+J94+J87+J91</f>
        <v>2217</v>
      </c>
      <c r="K82" s="69">
        <f>K83+K94+K87+K91</f>
        <v>3198.6000000000004</v>
      </c>
      <c r="L82" s="69">
        <f>L83+L94+L87</f>
        <v>4314</v>
      </c>
      <c r="M82" s="69">
        <f aca="true" t="shared" si="26" ref="M82:R82">M83+M94+M87</f>
        <v>0</v>
      </c>
      <c r="N82" s="69">
        <f t="shared" si="26"/>
        <v>0</v>
      </c>
      <c r="O82" s="69">
        <f t="shared" si="26"/>
        <v>0</v>
      </c>
      <c r="P82" s="69">
        <f t="shared" si="26"/>
        <v>3852</v>
      </c>
      <c r="Q82" s="69">
        <f t="shared" si="26"/>
        <v>0</v>
      </c>
      <c r="R82" s="69">
        <f t="shared" si="26"/>
        <v>3288</v>
      </c>
      <c r="S82" s="177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</row>
    <row r="83" spans="1:18" ht="19.5" customHeight="1">
      <c r="A83" s="184"/>
      <c r="B83" s="182" t="s">
        <v>315</v>
      </c>
      <c r="C83" s="128" t="s">
        <v>248</v>
      </c>
      <c r="D83" s="37"/>
      <c r="E83" s="37"/>
      <c r="F83" s="37"/>
      <c r="G83" s="37"/>
      <c r="H83" s="69">
        <f aca="true" t="shared" si="27" ref="H83:R83">H84+H85+H86</f>
        <v>2171</v>
      </c>
      <c r="I83" s="69">
        <f t="shared" si="27"/>
        <v>666.9</v>
      </c>
      <c r="J83" s="69">
        <f t="shared" si="27"/>
        <v>1495</v>
      </c>
      <c r="K83" s="69">
        <f t="shared" si="27"/>
        <v>2161.9</v>
      </c>
      <c r="L83" s="69">
        <f t="shared" si="27"/>
        <v>2345</v>
      </c>
      <c r="M83" s="69">
        <f t="shared" si="27"/>
        <v>0</v>
      </c>
      <c r="N83" s="69">
        <f t="shared" si="27"/>
        <v>0</v>
      </c>
      <c r="O83" s="69">
        <f t="shared" si="27"/>
        <v>0</v>
      </c>
      <c r="P83" s="69">
        <f t="shared" si="27"/>
        <v>2306</v>
      </c>
      <c r="Q83" s="69">
        <f t="shared" si="27"/>
        <v>0</v>
      </c>
      <c r="R83" s="69">
        <f t="shared" si="27"/>
        <v>1728</v>
      </c>
    </row>
    <row r="84" spans="1:18" ht="19.5" customHeight="1">
      <c r="A84" s="184"/>
      <c r="B84" s="40" t="s">
        <v>318</v>
      </c>
      <c r="C84" s="152" t="s">
        <v>339</v>
      </c>
      <c r="D84" s="37"/>
      <c r="E84" s="37"/>
      <c r="F84" s="37"/>
      <c r="G84" s="37"/>
      <c r="H84" s="72">
        <v>1561</v>
      </c>
      <c r="I84" s="72">
        <v>66.9</v>
      </c>
      <c r="J84" s="72">
        <v>1485</v>
      </c>
      <c r="K84" s="72">
        <f>I84+J84</f>
        <v>1551.9</v>
      </c>
      <c r="L84" s="72">
        <v>1735</v>
      </c>
      <c r="M84" s="72"/>
      <c r="N84" s="72"/>
      <c r="O84" s="75"/>
      <c r="P84" s="72">
        <v>1581</v>
      </c>
      <c r="Q84" s="73"/>
      <c r="R84" s="72">
        <v>1200</v>
      </c>
    </row>
    <row r="85" spans="1:18" ht="103.5" customHeight="1">
      <c r="A85" s="184"/>
      <c r="B85" s="40" t="s">
        <v>314</v>
      </c>
      <c r="C85" s="125" t="s">
        <v>239</v>
      </c>
      <c r="D85" s="125" t="s">
        <v>239</v>
      </c>
      <c r="E85" s="125" t="s">
        <v>239</v>
      </c>
      <c r="F85" s="125" t="s">
        <v>239</v>
      </c>
      <c r="G85" s="125" t="s">
        <v>239</v>
      </c>
      <c r="H85" s="72">
        <v>600</v>
      </c>
      <c r="I85" s="72">
        <v>600</v>
      </c>
      <c r="J85" s="72"/>
      <c r="K85" s="72">
        <f>I85+J85</f>
        <v>600</v>
      </c>
      <c r="L85" s="72">
        <v>600</v>
      </c>
      <c r="M85" s="72"/>
      <c r="N85" s="72"/>
      <c r="O85" s="75"/>
      <c r="P85" s="72">
        <v>715</v>
      </c>
      <c r="Q85" s="73"/>
      <c r="R85" s="72">
        <v>518</v>
      </c>
    </row>
    <row r="86" spans="2:18" ht="33.75" customHeight="1">
      <c r="B86" s="40" t="s">
        <v>319</v>
      </c>
      <c r="C86" s="152" t="s">
        <v>187</v>
      </c>
      <c r="D86" s="37"/>
      <c r="E86" s="37"/>
      <c r="F86" s="37"/>
      <c r="G86" s="37"/>
      <c r="H86" s="72">
        <v>10</v>
      </c>
      <c r="I86" s="71"/>
      <c r="J86" s="72">
        <v>10</v>
      </c>
      <c r="K86" s="72">
        <f>I86+J86</f>
        <v>10</v>
      </c>
      <c r="L86" s="72">
        <v>10</v>
      </c>
      <c r="M86" s="72"/>
      <c r="N86" s="72"/>
      <c r="O86" s="75"/>
      <c r="P86" s="72">
        <v>10</v>
      </c>
      <c r="Q86" s="73"/>
      <c r="R86" s="72">
        <v>10</v>
      </c>
    </row>
    <row r="87" spans="2:18" ht="19.5" customHeight="1">
      <c r="B87" s="33" t="s">
        <v>324</v>
      </c>
      <c r="C87" s="149" t="s">
        <v>34</v>
      </c>
      <c r="D87" s="38"/>
      <c r="E87" s="38"/>
      <c r="F87" s="38"/>
      <c r="G87" s="38"/>
      <c r="H87" s="69">
        <f>H88+H89+H90</f>
        <v>1017</v>
      </c>
      <c r="I87" s="69">
        <f>I88+I89+I90</f>
        <v>514.1</v>
      </c>
      <c r="J87" s="69">
        <f>J88+J89+J90</f>
        <v>492</v>
      </c>
      <c r="K87" s="69">
        <f aca="true" t="shared" si="28" ref="K87:R87">K88+K89</f>
        <v>806.7</v>
      </c>
      <c r="L87" s="69">
        <f>SUM(L88:L90)</f>
        <v>1396</v>
      </c>
      <c r="M87" s="69">
        <f t="shared" si="28"/>
        <v>0</v>
      </c>
      <c r="N87" s="69">
        <f t="shared" si="28"/>
        <v>0</v>
      </c>
      <c r="O87" s="69">
        <f t="shared" si="28"/>
        <v>0</v>
      </c>
      <c r="P87" s="69">
        <f t="shared" si="28"/>
        <v>910</v>
      </c>
      <c r="Q87" s="69">
        <f t="shared" si="28"/>
        <v>0</v>
      </c>
      <c r="R87" s="69">
        <f t="shared" si="28"/>
        <v>910</v>
      </c>
    </row>
    <row r="88" spans="2:18" ht="31.5" customHeight="1">
      <c r="B88" s="40" t="s">
        <v>325</v>
      </c>
      <c r="C88" s="125" t="s">
        <v>188</v>
      </c>
      <c r="D88" s="37"/>
      <c r="E88" s="37"/>
      <c r="F88" s="37"/>
      <c r="G88" s="37"/>
      <c r="H88" s="72">
        <v>807</v>
      </c>
      <c r="I88" s="71">
        <v>336.7</v>
      </c>
      <c r="J88" s="72">
        <v>470</v>
      </c>
      <c r="K88" s="72">
        <f>I88+J88</f>
        <v>806.7</v>
      </c>
      <c r="L88" s="72">
        <v>986</v>
      </c>
      <c r="M88" s="72"/>
      <c r="N88" s="72"/>
      <c r="O88" s="75"/>
      <c r="P88" s="72">
        <v>900</v>
      </c>
      <c r="Q88" s="73"/>
      <c r="R88" s="72">
        <v>900</v>
      </c>
    </row>
    <row r="89" spans="2:18" ht="37.5" customHeight="1">
      <c r="B89" s="40" t="s">
        <v>326</v>
      </c>
      <c r="C89" s="125" t="s">
        <v>327</v>
      </c>
      <c r="D89" s="37"/>
      <c r="E89" s="37"/>
      <c r="F89" s="37"/>
      <c r="G89" s="37"/>
      <c r="H89" s="72">
        <v>10</v>
      </c>
      <c r="I89" s="71"/>
      <c r="J89" s="72"/>
      <c r="K89" s="72">
        <f>I89+J89</f>
        <v>0</v>
      </c>
      <c r="L89" s="72">
        <v>10</v>
      </c>
      <c r="M89" s="72"/>
      <c r="N89" s="72"/>
      <c r="O89" s="75"/>
      <c r="P89" s="72">
        <v>10</v>
      </c>
      <c r="Q89" s="73"/>
      <c r="R89" s="72">
        <v>10</v>
      </c>
    </row>
    <row r="90" spans="2:18" ht="37.5" customHeight="1">
      <c r="B90" s="40" t="s">
        <v>356</v>
      </c>
      <c r="C90" s="125" t="s">
        <v>357</v>
      </c>
      <c r="D90" s="37"/>
      <c r="E90" s="37"/>
      <c r="F90" s="37"/>
      <c r="G90" s="37"/>
      <c r="H90" s="72">
        <v>200</v>
      </c>
      <c r="I90" s="71">
        <v>177.4</v>
      </c>
      <c r="J90" s="72">
        <v>22</v>
      </c>
      <c r="K90" s="72">
        <f>I90+J90</f>
        <v>199.4</v>
      </c>
      <c r="L90" s="72">
        <v>400</v>
      </c>
      <c r="M90" s="72"/>
      <c r="N90" s="72"/>
      <c r="O90" s="75"/>
      <c r="P90" s="72"/>
      <c r="Q90" s="73"/>
      <c r="R90" s="72"/>
    </row>
    <row r="91" spans="2:18" ht="37.5" customHeight="1">
      <c r="B91" s="33" t="s">
        <v>340</v>
      </c>
      <c r="C91" s="154" t="s">
        <v>110</v>
      </c>
      <c r="D91" s="38"/>
      <c r="E91" s="38"/>
      <c r="F91" s="38"/>
      <c r="G91" s="38"/>
      <c r="H91" s="69">
        <f>H92+H93</f>
        <v>0</v>
      </c>
      <c r="I91" s="69">
        <f>I92+I93</f>
        <v>0</v>
      </c>
      <c r="J91" s="69">
        <f>J92+J93</f>
        <v>0</v>
      </c>
      <c r="K91" s="69">
        <f>K92+K93</f>
        <v>0</v>
      </c>
      <c r="L91" s="69">
        <f aca="true" t="shared" si="29" ref="L91:R91">L92+L93</f>
        <v>0</v>
      </c>
      <c r="M91" s="69">
        <f t="shared" si="29"/>
        <v>0</v>
      </c>
      <c r="N91" s="69">
        <f t="shared" si="29"/>
        <v>0</v>
      </c>
      <c r="O91" s="69">
        <f t="shared" si="29"/>
        <v>0</v>
      </c>
      <c r="P91" s="69">
        <f t="shared" si="29"/>
        <v>0</v>
      </c>
      <c r="Q91" s="69">
        <f t="shared" si="29"/>
        <v>0</v>
      </c>
      <c r="R91" s="69">
        <f t="shared" si="29"/>
        <v>200</v>
      </c>
    </row>
    <row r="92" spans="2:18" ht="37.5" customHeight="1">
      <c r="B92" s="40" t="s">
        <v>342</v>
      </c>
      <c r="C92" s="125"/>
      <c r="D92" s="37"/>
      <c r="E92" s="37"/>
      <c r="F92" s="37"/>
      <c r="G92" s="37"/>
      <c r="H92" s="72"/>
      <c r="I92" s="71"/>
      <c r="J92" s="72"/>
      <c r="K92" s="72">
        <f>I92+J92</f>
        <v>0</v>
      </c>
      <c r="L92" s="72"/>
      <c r="M92" s="72"/>
      <c r="N92" s="72"/>
      <c r="O92" s="75"/>
      <c r="P92" s="72"/>
      <c r="Q92" s="73"/>
      <c r="R92" s="72">
        <v>200</v>
      </c>
    </row>
    <row r="93" spans="2:18" ht="37.5" customHeight="1">
      <c r="B93" s="40" t="s">
        <v>343</v>
      </c>
      <c r="C93" s="153" t="s">
        <v>341</v>
      </c>
      <c r="D93" s="37"/>
      <c r="E93" s="37"/>
      <c r="F93" s="37"/>
      <c r="G93" s="37"/>
      <c r="H93" s="72"/>
      <c r="I93" s="71"/>
      <c r="J93" s="72"/>
      <c r="K93" s="72">
        <f>I93+J93</f>
        <v>0</v>
      </c>
      <c r="L93" s="72"/>
      <c r="M93" s="72"/>
      <c r="N93" s="72"/>
      <c r="O93" s="75"/>
      <c r="P93" s="72"/>
      <c r="Q93" s="73"/>
      <c r="R93" s="72"/>
    </row>
    <row r="94" spans="2:18" ht="19.5" customHeight="1">
      <c r="B94" s="33" t="s">
        <v>313</v>
      </c>
      <c r="C94" s="126" t="s">
        <v>61</v>
      </c>
      <c r="D94" s="38">
        <v>925</v>
      </c>
      <c r="E94" s="38" t="s">
        <v>144</v>
      </c>
      <c r="F94" s="38">
        <v>6000500</v>
      </c>
      <c r="G94" s="38" t="s">
        <v>104</v>
      </c>
      <c r="H94" s="69">
        <f>H95+H96+H97</f>
        <v>496</v>
      </c>
      <c r="I94" s="69">
        <f>I95+I96+I97</f>
        <v>0</v>
      </c>
      <c r="J94" s="69">
        <f>J95+J96+J97</f>
        <v>230</v>
      </c>
      <c r="K94" s="69">
        <f>K95+K96+K97</f>
        <v>230</v>
      </c>
      <c r="L94" s="69">
        <f>L95+L96+L97</f>
        <v>573</v>
      </c>
      <c r="M94" s="69">
        <f aca="true" t="shared" si="30" ref="M94:R94">M95+M96+M97</f>
        <v>0</v>
      </c>
      <c r="N94" s="69">
        <f t="shared" si="30"/>
        <v>0</v>
      </c>
      <c r="O94" s="69">
        <f t="shared" si="30"/>
        <v>0</v>
      </c>
      <c r="P94" s="69">
        <f t="shared" si="30"/>
        <v>636</v>
      </c>
      <c r="Q94" s="69">
        <f t="shared" si="30"/>
        <v>0</v>
      </c>
      <c r="R94" s="69">
        <f t="shared" si="30"/>
        <v>650</v>
      </c>
    </row>
    <row r="95" spans="2:18" ht="19.5" customHeight="1">
      <c r="B95" s="40" t="s">
        <v>323</v>
      </c>
      <c r="C95" s="34" t="s">
        <v>320</v>
      </c>
      <c r="D95" s="37"/>
      <c r="E95" s="37"/>
      <c r="F95" s="37"/>
      <c r="G95" s="37"/>
      <c r="H95" s="72">
        <v>236</v>
      </c>
      <c r="I95" s="72"/>
      <c r="J95" s="72"/>
      <c r="K95" s="72">
        <f>I95+J95</f>
        <v>0</v>
      </c>
      <c r="L95" s="72">
        <v>326</v>
      </c>
      <c r="M95" s="72"/>
      <c r="N95" s="72"/>
      <c r="O95" s="75"/>
      <c r="P95" s="72">
        <v>336</v>
      </c>
      <c r="Q95" s="73"/>
      <c r="R95" s="72">
        <v>350</v>
      </c>
    </row>
    <row r="96" spans="2:18" ht="19.5" customHeight="1">
      <c r="B96" s="40" t="s">
        <v>322</v>
      </c>
      <c r="C96" s="34" t="s">
        <v>321</v>
      </c>
      <c r="D96" s="37"/>
      <c r="E96" s="37"/>
      <c r="F96" s="37"/>
      <c r="G96" s="37"/>
      <c r="H96" s="72">
        <v>60</v>
      </c>
      <c r="I96" s="72"/>
      <c r="J96" s="72">
        <v>50</v>
      </c>
      <c r="K96" s="72">
        <f>I96+J96</f>
        <v>50</v>
      </c>
      <c r="L96" s="72">
        <v>60</v>
      </c>
      <c r="M96" s="72"/>
      <c r="N96" s="72"/>
      <c r="O96" s="75"/>
      <c r="P96" s="72">
        <v>100</v>
      </c>
      <c r="Q96" s="73"/>
      <c r="R96" s="72">
        <v>100</v>
      </c>
    </row>
    <row r="97" spans="2:18" ht="36.75">
      <c r="B97" s="40" t="s">
        <v>312</v>
      </c>
      <c r="C97" s="88" t="s">
        <v>244</v>
      </c>
      <c r="D97" s="37">
        <v>925</v>
      </c>
      <c r="E97" s="37" t="s">
        <v>144</v>
      </c>
      <c r="F97" s="37">
        <v>6000500</v>
      </c>
      <c r="G97" s="37" t="s">
        <v>104</v>
      </c>
      <c r="H97" s="72">
        <v>200</v>
      </c>
      <c r="I97" s="71"/>
      <c r="J97" s="72">
        <v>180</v>
      </c>
      <c r="K97" s="72">
        <f>I97+J97</f>
        <v>180</v>
      </c>
      <c r="L97" s="72">
        <v>187</v>
      </c>
      <c r="M97" s="72"/>
      <c r="N97" s="72"/>
      <c r="O97" s="75"/>
      <c r="P97" s="72">
        <v>200</v>
      </c>
      <c r="Q97" s="73"/>
      <c r="R97" s="72">
        <v>200</v>
      </c>
    </row>
    <row r="98" spans="2:18" ht="72" customHeight="1">
      <c r="B98" s="33" t="s">
        <v>311</v>
      </c>
      <c r="C98" s="136" t="s">
        <v>246</v>
      </c>
      <c r="D98" s="37"/>
      <c r="E98" s="37"/>
      <c r="F98" s="37"/>
      <c r="G98" s="37"/>
      <c r="H98" s="69">
        <f>H99</f>
        <v>0</v>
      </c>
      <c r="I98" s="69">
        <f>I99</f>
        <v>0</v>
      </c>
      <c r="J98" s="69">
        <f>J99</f>
        <v>0</v>
      </c>
      <c r="K98" s="69">
        <f>I98+J98</f>
        <v>0</v>
      </c>
      <c r="L98" s="72"/>
      <c r="M98" s="72"/>
      <c r="N98" s="72"/>
      <c r="O98" s="75"/>
      <c r="P98" s="72"/>
      <c r="Q98" s="73"/>
      <c r="R98" s="72"/>
    </row>
    <row r="99" spans="2:18" ht="27" customHeight="1">
      <c r="B99" s="40" t="s">
        <v>310</v>
      </c>
      <c r="C99" s="128" t="s">
        <v>197</v>
      </c>
      <c r="D99" s="37"/>
      <c r="E99" s="37"/>
      <c r="F99" s="37"/>
      <c r="G99" s="37"/>
      <c r="H99" s="72"/>
      <c r="I99" s="71"/>
      <c r="J99" s="72"/>
      <c r="K99" s="72"/>
      <c r="L99" s="72"/>
      <c r="M99" s="72"/>
      <c r="N99" s="72"/>
      <c r="O99" s="75"/>
      <c r="P99" s="72"/>
      <c r="Q99" s="73"/>
      <c r="R99" s="72"/>
    </row>
    <row r="100" spans="2:18" ht="27" customHeight="1">
      <c r="B100" s="167" t="s">
        <v>383</v>
      </c>
      <c r="C100" s="168" t="s">
        <v>361</v>
      </c>
      <c r="D100" s="169"/>
      <c r="E100" s="169"/>
      <c r="F100" s="169"/>
      <c r="G100" s="169"/>
      <c r="H100" s="170"/>
      <c r="I100" s="171"/>
      <c r="J100" s="170"/>
      <c r="K100" s="170"/>
      <c r="L100" s="170">
        <f>L101+L105</f>
        <v>1855</v>
      </c>
      <c r="M100" s="170"/>
      <c r="N100" s="170"/>
      <c r="O100" s="172"/>
      <c r="P100" s="170">
        <f>P101+P105</f>
        <v>1855</v>
      </c>
      <c r="Q100" s="173"/>
      <c r="R100" s="170">
        <f>R101+R105</f>
        <v>1855</v>
      </c>
    </row>
    <row r="101" spans="2:18" ht="44.25" customHeight="1">
      <c r="B101" s="40"/>
      <c r="C101" s="120" t="s">
        <v>235</v>
      </c>
      <c r="D101" s="37"/>
      <c r="E101" s="37"/>
      <c r="F101" s="37"/>
      <c r="G101" s="37"/>
      <c r="H101" s="72"/>
      <c r="I101" s="71"/>
      <c r="J101" s="72"/>
      <c r="K101" s="72"/>
      <c r="L101" s="72">
        <v>1203</v>
      </c>
      <c r="M101" s="72"/>
      <c r="N101" s="72"/>
      <c r="O101" s="75"/>
      <c r="P101" s="72">
        <v>1203</v>
      </c>
      <c r="Q101" s="73"/>
      <c r="R101" s="72">
        <v>1203</v>
      </c>
    </row>
    <row r="102" spans="2:18" ht="27" customHeight="1">
      <c r="B102" s="40" t="s">
        <v>380</v>
      </c>
      <c r="C102" s="34" t="s">
        <v>60</v>
      </c>
      <c r="D102" s="37"/>
      <c r="E102" s="37"/>
      <c r="F102" s="37"/>
      <c r="G102" s="37"/>
      <c r="H102" s="72"/>
      <c r="I102" s="71"/>
      <c r="J102" s="72"/>
      <c r="K102" s="72"/>
      <c r="L102" s="72"/>
      <c r="M102" s="72"/>
      <c r="N102" s="72"/>
      <c r="O102" s="75"/>
      <c r="P102" s="72"/>
      <c r="Q102" s="73"/>
      <c r="R102" s="72"/>
    </row>
    <row r="103" spans="2:18" ht="86.25" customHeight="1">
      <c r="B103" s="40"/>
      <c r="C103" s="121" t="s">
        <v>236</v>
      </c>
      <c r="D103" s="37"/>
      <c r="E103" s="37"/>
      <c r="F103" s="37"/>
      <c r="G103" s="37"/>
      <c r="H103" s="72"/>
      <c r="I103" s="71"/>
      <c r="J103" s="72"/>
      <c r="K103" s="72"/>
      <c r="L103" s="72"/>
      <c r="M103" s="72"/>
      <c r="N103" s="72"/>
      <c r="O103" s="75"/>
      <c r="P103" s="72"/>
      <c r="Q103" s="73"/>
      <c r="R103" s="72"/>
    </row>
    <row r="104" spans="2:18" ht="27" customHeight="1">
      <c r="B104" s="40" t="s">
        <v>381</v>
      </c>
      <c r="C104" s="122" t="s">
        <v>237</v>
      </c>
      <c r="D104" s="37"/>
      <c r="E104" s="37"/>
      <c r="F104" s="37"/>
      <c r="G104" s="37"/>
      <c r="H104" s="72"/>
      <c r="I104" s="71"/>
      <c r="J104" s="72"/>
      <c r="K104" s="72"/>
      <c r="L104" s="72"/>
      <c r="M104" s="72"/>
      <c r="N104" s="72"/>
      <c r="O104" s="75"/>
      <c r="P104" s="72"/>
      <c r="Q104" s="73"/>
      <c r="R104" s="72"/>
    </row>
    <row r="105" spans="2:18" ht="57.75" customHeight="1">
      <c r="B105" s="33" t="s">
        <v>382</v>
      </c>
      <c r="C105" s="120" t="s">
        <v>238</v>
      </c>
      <c r="D105" s="38"/>
      <c r="E105" s="38"/>
      <c r="F105" s="38"/>
      <c r="G105" s="38"/>
      <c r="H105" s="69"/>
      <c r="I105" s="78"/>
      <c r="J105" s="69"/>
      <c r="K105" s="69"/>
      <c r="L105" s="69">
        <f>L106+L108+L115+L117+L119+L121+L112</f>
        <v>652</v>
      </c>
      <c r="M105" s="69">
        <f aca="true" t="shared" si="31" ref="M105:R105">M106+M108+M115+M117+M119+M121+M112</f>
        <v>0</v>
      </c>
      <c r="N105" s="69">
        <f t="shared" si="31"/>
        <v>0</v>
      </c>
      <c r="O105" s="69">
        <f t="shared" si="31"/>
        <v>0</v>
      </c>
      <c r="P105" s="69">
        <f t="shared" si="31"/>
        <v>652</v>
      </c>
      <c r="Q105" s="69">
        <f t="shared" si="31"/>
        <v>0</v>
      </c>
      <c r="R105" s="69">
        <f t="shared" si="31"/>
        <v>652</v>
      </c>
    </row>
    <row r="106" spans="2:18" ht="27" customHeight="1">
      <c r="B106" s="40"/>
      <c r="C106" s="126" t="s">
        <v>16</v>
      </c>
      <c r="D106" s="86"/>
      <c r="E106" s="86"/>
      <c r="F106" s="86"/>
      <c r="G106" s="86"/>
      <c r="H106" s="69"/>
      <c r="I106" s="69"/>
      <c r="J106" s="69"/>
      <c r="K106" s="69"/>
      <c r="L106" s="69">
        <f>L107</f>
        <v>10</v>
      </c>
      <c r="M106" s="69">
        <f>M107+M108</f>
        <v>0</v>
      </c>
      <c r="N106" s="69">
        <f>N107+N108</f>
        <v>0</v>
      </c>
      <c r="O106" s="69">
        <f>O107+O108</f>
        <v>0</v>
      </c>
      <c r="P106" s="69">
        <f>P107</f>
        <v>10</v>
      </c>
      <c r="Q106" s="69">
        <f>Q107+Q108</f>
        <v>0</v>
      </c>
      <c r="R106" s="69">
        <f>R107</f>
        <v>10</v>
      </c>
    </row>
    <row r="107" spans="2:18" ht="23.25" customHeight="1">
      <c r="B107" s="40"/>
      <c r="C107" s="34" t="s">
        <v>183</v>
      </c>
      <c r="D107" s="86"/>
      <c r="E107" s="86"/>
      <c r="F107" s="86"/>
      <c r="G107" s="86"/>
      <c r="H107" s="72"/>
      <c r="I107" s="72"/>
      <c r="J107" s="72"/>
      <c r="K107" s="72"/>
      <c r="L107" s="72">
        <v>10</v>
      </c>
      <c r="M107" s="67"/>
      <c r="N107" s="67"/>
      <c r="O107" s="118"/>
      <c r="P107" s="157">
        <v>10</v>
      </c>
      <c r="Q107" s="158"/>
      <c r="R107" s="157">
        <v>10</v>
      </c>
    </row>
    <row r="108" spans="2:18" ht="26.25" customHeight="1">
      <c r="B108" s="33" t="s">
        <v>388</v>
      </c>
      <c r="C108" s="127" t="s">
        <v>17</v>
      </c>
      <c r="D108" s="38"/>
      <c r="E108" s="38"/>
      <c r="F108" s="38"/>
      <c r="G108" s="38"/>
      <c r="H108" s="69"/>
      <c r="I108" s="78"/>
      <c r="J108" s="69"/>
      <c r="K108" s="69"/>
      <c r="L108" s="69">
        <f>SUM(L109:L111)</f>
        <v>235</v>
      </c>
      <c r="M108" s="69"/>
      <c r="N108" s="69"/>
      <c r="O108" s="80"/>
      <c r="P108" s="69">
        <f>SUM(P109:P111)</f>
        <v>235</v>
      </c>
      <c r="Q108" s="70"/>
      <c r="R108" s="69">
        <f>SUM(R109:R111)</f>
        <v>235</v>
      </c>
    </row>
    <row r="109" spans="2:18" ht="21" customHeight="1">
      <c r="B109" s="40" t="s">
        <v>385</v>
      </c>
      <c r="C109" s="87" t="s">
        <v>18</v>
      </c>
      <c r="D109" s="37"/>
      <c r="E109" s="37"/>
      <c r="F109" s="37"/>
      <c r="G109" s="37"/>
      <c r="H109" s="72"/>
      <c r="I109" s="71"/>
      <c r="J109" s="72"/>
      <c r="K109" s="72"/>
      <c r="L109" s="72">
        <v>100</v>
      </c>
      <c r="M109" s="72"/>
      <c r="N109" s="72"/>
      <c r="O109" s="75"/>
      <c r="P109" s="72">
        <v>100</v>
      </c>
      <c r="Q109" s="73"/>
      <c r="R109" s="72">
        <v>100</v>
      </c>
    </row>
    <row r="110" spans="2:18" s="64" customFormat="1" ht="24" customHeight="1">
      <c r="B110" s="40" t="s">
        <v>386</v>
      </c>
      <c r="C110" s="87" t="s">
        <v>20</v>
      </c>
      <c r="D110" s="37"/>
      <c r="E110" s="37"/>
      <c r="F110" s="37"/>
      <c r="G110" s="37"/>
      <c r="H110" s="72"/>
      <c r="I110" s="71"/>
      <c r="J110" s="72"/>
      <c r="K110" s="72"/>
      <c r="L110" s="72">
        <v>120</v>
      </c>
      <c r="M110" s="72"/>
      <c r="N110" s="72"/>
      <c r="O110" s="75"/>
      <c r="P110" s="72">
        <v>120</v>
      </c>
      <c r="Q110" s="73"/>
      <c r="R110" s="72">
        <v>120</v>
      </c>
    </row>
    <row r="111" spans="2:18" ht="37.5" customHeight="1">
      <c r="B111" s="40" t="s">
        <v>387</v>
      </c>
      <c r="C111" s="87" t="s">
        <v>22</v>
      </c>
      <c r="D111" s="37"/>
      <c r="E111" s="37"/>
      <c r="F111" s="37"/>
      <c r="G111" s="37"/>
      <c r="H111" s="72"/>
      <c r="I111" s="71"/>
      <c r="J111" s="72"/>
      <c r="K111" s="72"/>
      <c r="L111" s="72">
        <v>15</v>
      </c>
      <c r="M111" s="72"/>
      <c r="N111" s="72"/>
      <c r="O111" s="75"/>
      <c r="P111" s="72">
        <v>15</v>
      </c>
      <c r="Q111" s="73"/>
      <c r="R111" s="72">
        <v>15</v>
      </c>
    </row>
    <row r="112" spans="2:18" ht="37.5" customHeight="1">
      <c r="B112" s="33" t="s">
        <v>365</v>
      </c>
      <c r="C112" s="126" t="s">
        <v>34</v>
      </c>
      <c r="D112" s="38"/>
      <c r="E112" s="38"/>
      <c r="F112" s="38"/>
      <c r="G112" s="38"/>
      <c r="H112" s="69"/>
      <c r="I112" s="78"/>
      <c r="J112" s="69"/>
      <c r="K112" s="69"/>
      <c r="L112" s="69">
        <f>SUM(L113:L114)</f>
        <v>202</v>
      </c>
      <c r="M112" s="69"/>
      <c r="N112" s="69"/>
      <c r="O112" s="80"/>
      <c r="P112" s="69">
        <f>SUM(P113:P114)</f>
        <v>202</v>
      </c>
      <c r="Q112" s="70"/>
      <c r="R112" s="69">
        <f>SUM(R113:R114)</f>
        <v>202</v>
      </c>
    </row>
    <row r="113" spans="2:18" ht="37.5" customHeight="1">
      <c r="B113" s="40" t="s">
        <v>366</v>
      </c>
      <c r="C113" s="88" t="s">
        <v>188</v>
      </c>
      <c r="D113" s="37"/>
      <c r="E113" s="37"/>
      <c r="F113" s="37"/>
      <c r="G113" s="37"/>
      <c r="H113" s="72"/>
      <c r="I113" s="71"/>
      <c r="J113" s="72"/>
      <c r="K113" s="72"/>
      <c r="L113" s="72">
        <v>177</v>
      </c>
      <c r="M113" s="72"/>
      <c r="N113" s="72"/>
      <c r="O113" s="75"/>
      <c r="P113" s="72">
        <v>177</v>
      </c>
      <c r="Q113" s="73"/>
      <c r="R113" s="72">
        <v>177</v>
      </c>
    </row>
    <row r="114" spans="2:18" ht="37.5" customHeight="1">
      <c r="B114" s="40" t="s">
        <v>367</v>
      </c>
      <c r="C114" s="125" t="s">
        <v>249</v>
      </c>
      <c r="D114" s="37"/>
      <c r="E114" s="37"/>
      <c r="F114" s="37"/>
      <c r="G114" s="37"/>
      <c r="H114" s="72"/>
      <c r="I114" s="71"/>
      <c r="J114" s="72"/>
      <c r="K114" s="72"/>
      <c r="L114" s="72">
        <v>25</v>
      </c>
      <c r="M114" s="72"/>
      <c r="N114" s="72"/>
      <c r="O114" s="75"/>
      <c r="P114" s="72">
        <v>25</v>
      </c>
      <c r="Q114" s="73"/>
      <c r="R114" s="72">
        <v>25</v>
      </c>
    </row>
    <row r="115" spans="2:18" ht="37.5" customHeight="1">
      <c r="B115" s="33" t="s">
        <v>384</v>
      </c>
      <c r="C115" s="126" t="s">
        <v>73</v>
      </c>
      <c r="D115" s="38"/>
      <c r="E115" s="38"/>
      <c r="F115" s="38"/>
      <c r="G115" s="38"/>
      <c r="H115" s="69"/>
      <c r="I115" s="78"/>
      <c r="J115" s="69"/>
      <c r="K115" s="69"/>
      <c r="L115" s="69">
        <f>L116</f>
        <v>50</v>
      </c>
      <c r="M115" s="69"/>
      <c r="N115" s="69"/>
      <c r="O115" s="80"/>
      <c r="P115" s="69">
        <f>P116</f>
        <v>50</v>
      </c>
      <c r="Q115" s="70"/>
      <c r="R115" s="69">
        <f>R116</f>
        <v>50</v>
      </c>
    </row>
    <row r="116" spans="2:18" ht="37.5" customHeight="1">
      <c r="B116" s="40" t="s">
        <v>378</v>
      </c>
      <c r="C116" s="87" t="s">
        <v>191</v>
      </c>
      <c r="D116" s="37"/>
      <c r="E116" s="37"/>
      <c r="F116" s="37"/>
      <c r="G116" s="37"/>
      <c r="H116" s="72"/>
      <c r="I116" s="71"/>
      <c r="J116" s="72"/>
      <c r="K116" s="72"/>
      <c r="L116" s="72">
        <v>50</v>
      </c>
      <c r="M116" s="72"/>
      <c r="N116" s="72"/>
      <c r="O116" s="75"/>
      <c r="P116" s="72">
        <v>50</v>
      </c>
      <c r="Q116" s="73"/>
      <c r="R116" s="72">
        <v>50</v>
      </c>
    </row>
    <row r="117" spans="2:18" ht="37.5" customHeight="1">
      <c r="B117" s="33" t="s">
        <v>379</v>
      </c>
      <c r="C117" s="126" t="s">
        <v>79</v>
      </c>
      <c r="D117" s="38"/>
      <c r="E117" s="38"/>
      <c r="F117" s="38"/>
      <c r="G117" s="38"/>
      <c r="H117" s="69"/>
      <c r="I117" s="78"/>
      <c r="J117" s="69"/>
      <c r="K117" s="69"/>
      <c r="L117" s="69">
        <f>L118</f>
        <v>70</v>
      </c>
      <c r="M117" s="69"/>
      <c r="N117" s="69"/>
      <c r="O117" s="80"/>
      <c r="P117" s="69">
        <f>P118</f>
        <v>70</v>
      </c>
      <c r="Q117" s="70"/>
      <c r="R117" s="69">
        <f>R118</f>
        <v>70</v>
      </c>
    </row>
    <row r="118" spans="2:18" ht="23.25" customHeight="1">
      <c r="B118" s="40" t="s">
        <v>377</v>
      </c>
      <c r="C118" s="125" t="s">
        <v>364</v>
      </c>
      <c r="D118" s="37"/>
      <c r="E118" s="37"/>
      <c r="F118" s="37"/>
      <c r="G118" s="37"/>
      <c r="H118" s="72"/>
      <c r="I118" s="71"/>
      <c r="J118" s="72"/>
      <c r="K118" s="72"/>
      <c r="L118" s="72">
        <v>70</v>
      </c>
      <c r="M118" s="72"/>
      <c r="N118" s="72"/>
      <c r="O118" s="75"/>
      <c r="P118" s="72">
        <v>70</v>
      </c>
      <c r="Q118" s="73"/>
      <c r="R118" s="72">
        <v>70</v>
      </c>
    </row>
    <row r="119" spans="2:18" ht="23.25" customHeight="1">
      <c r="B119" s="33" t="s">
        <v>376</v>
      </c>
      <c r="C119" s="126" t="s">
        <v>61</v>
      </c>
      <c r="D119" s="38"/>
      <c r="E119" s="38"/>
      <c r="F119" s="38"/>
      <c r="G119" s="38"/>
      <c r="H119" s="69"/>
      <c r="I119" s="78"/>
      <c r="J119" s="69"/>
      <c r="K119" s="69"/>
      <c r="L119" s="69">
        <f>L120</f>
        <v>50</v>
      </c>
      <c r="M119" s="69"/>
      <c r="N119" s="69"/>
      <c r="O119" s="80"/>
      <c r="P119" s="69">
        <f>P120</f>
        <v>50</v>
      </c>
      <c r="Q119" s="70"/>
      <c r="R119" s="69">
        <f>R120</f>
        <v>50</v>
      </c>
    </row>
    <row r="120" spans="2:18" ht="32.25" customHeight="1">
      <c r="B120" s="40" t="s">
        <v>375</v>
      </c>
      <c r="C120" s="88" t="s">
        <v>242</v>
      </c>
      <c r="D120" s="37"/>
      <c r="E120" s="37"/>
      <c r="F120" s="37"/>
      <c r="G120" s="37"/>
      <c r="H120" s="72"/>
      <c r="I120" s="71"/>
      <c r="J120" s="72"/>
      <c r="K120" s="72"/>
      <c r="L120" s="72">
        <v>50</v>
      </c>
      <c r="M120" s="72"/>
      <c r="N120" s="72">
        <v>50</v>
      </c>
      <c r="O120" s="75"/>
      <c r="P120" s="72">
        <v>50</v>
      </c>
      <c r="Q120" s="73"/>
      <c r="R120" s="72">
        <v>50</v>
      </c>
    </row>
    <row r="121" spans="2:18" ht="39.75" customHeight="1">
      <c r="B121" s="33" t="s">
        <v>374</v>
      </c>
      <c r="C121" s="93" t="s">
        <v>192</v>
      </c>
      <c r="D121" s="38"/>
      <c r="E121" s="38"/>
      <c r="F121" s="38"/>
      <c r="G121" s="38"/>
      <c r="H121" s="69"/>
      <c r="I121" s="78"/>
      <c r="J121" s="69"/>
      <c r="K121" s="69"/>
      <c r="L121" s="69">
        <f>L122</f>
        <v>35</v>
      </c>
      <c r="M121" s="69"/>
      <c r="N121" s="69"/>
      <c r="O121" s="80"/>
      <c r="P121" s="69">
        <f>P122</f>
        <v>35</v>
      </c>
      <c r="Q121" s="70"/>
      <c r="R121" s="69">
        <f>R122</f>
        <v>35</v>
      </c>
    </row>
    <row r="122" spans="2:18" ht="32.25" customHeight="1">
      <c r="B122" s="40" t="s">
        <v>373</v>
      </c>
      <c r="C122" s="34" t="s">
        <v>73</v>
      </c>
      <c r="D122" s="37"/>
      <c r="E122" s="37"/>
      <c r="F122" s="37"/>
      <c r="G122" s="37"/>
      <c r="H122" s="72"/>
      <c r="I122" s="71"/>
      <c r="J122" s="72"/>
      <c r="K122" s="72"/>
      <c r="L122" s="72">
        <v>35</v>
      </c>
      <c r="M122" s="72"/>
      <c r="N122" s="72">
        <v>35</v>
      </c>
      <c r="O122" s="75"/>
      <c r="P122" s="72">
        <v>35</v>
      </c>
      <c r="Q122" s="73"/>
      <c r="R122" s="72">
        <v>35</v>
      </c>
    </row>
    <row r="123" spans="2:18" ht="41.25" customHeight="1">
      <c r="B123" s="40" t="s">
        <v>372</v>
      </c>
      <c r="C123" s="52" t="s">
        <v>241</v>
      </c>
      <c r="D123" s="37"/>
      <c r="E123" s="37"/>
      <c r="F123" s="37"/>
      <c r="G123" s="37"/>
      <c r="H123" s="72"/>
      <c r="I123" s="71"/>
      <c r="J123" s="72"/>
      <c r="K123" s="72"/>
      <c r="L123" s="72">
        <v>35</v>
      </c>
      <c r="M123" s="72"/>
      <c r="N123" s="72">
        <v>35</v>
      </c>
      <c r="O123" s="75"/>
      <c r="P123" s="72">
        <v>35</v>
      </c>
      <c r="Q123" s="73"/>
      <c r="R123" s="72">
        <v>35</v>
      </c>
    </row>
    <row r="124" spans="2:18" ht="20.25">
      <c r="B124" s="163"/>
      <c r="C124" s="164" t="s">
        <v>363</v>
      </c>
      <c r="D124" s="165"/>
      <c r="E124" s="165"/>
      <c r="F124" s="165"/>
      <c r="G124" s="165"/>
      <c r="H124" s="166">
        <f>H8+H43+H48+H51+H64+H70+H77+H81+H98</f>
        <v>9228.6</v>
      </c>
      <c r="I124" s="166">
        <f>I8+I43+I48+I51+I64+I70+I77+I81+I98</f>
        <v>3865.6000000000004</v>
      </c>
      <c r="J124" s="166">
        <f>J8+J43+J48+J51+J64+J70+J77+J81+J98</f>
        <v>4857.7</v>
      </c>
      <c r="K124" s="166">
        <f>K8+K43+K48+K51+K64+K70+K77+K81+K98</f>
        <v>8493.900000000001</v>
      </c>
      <c r="L124" s="166">
        <f>L8+L43+L48+L51+L64+L70+L77+L81+L98+L100</f>
        <v>10508</v>
      </c>
      <c r="M124" s="166">
        <f>M8+M43+M48+M51+M64+M70+M77+M81+M98</f>
        <v>0</v>
      </c>
      <c r="N124" s="166">
        <f>N8+N43+N48+N51+N64+N70+N77+N81+N98</f>
        <v>0</v>
      </c>
      <c r="O124" s="166">
        <f>O8+O43+O48+O51+O64+O70+O77+O81+O98</f>
        <v>0</v>
      </c>
      <c r="P124" s="166">
        <f>P8+P43+P48+P51+P64+P70+P77+P81+P98+P100</f>
        <v>10907</v>
      </c>
      <c r="Q124" s="166">
        <f>Q8+Q43+Q48+Q51+Q64+Q70+Q77+Q81+Q98</f>
        <v>146</v>
      </c>
      <c r="R124" s="166">
        <f>R8+R43+R48+R51+R64+R70+R77+R81+R98+R100</f>
        <v>11314</v>
      </c>
    </row>
    <row r="125" spans="2:3" ht="18">
      <c r="B125" s="175"/>
      <c r="C125" s="176"/>
    </row>
    <row r="127" spans="2:3" ht="18">
      <c r="B127" s="32" t="s">
        <v>368</v>
      </c>
      <c r="C127" s="32" t="s">
        <v>369</v>
      </c>
    </row>
    <row r="128" ht="18">
      <c r="C128" s="162"/>
    </row>
    <row r="131" spans="2:3" ht="18">
      <c r="B131" s="32" t="s">
        <v>370</v>
      </c>
      <c r="C131" s="32" t="s">
        <v>371</v>
      </c>
    </row>
    <row r="137" ht="18">
      <c r="C137" s="48"/>
    </row>
    <row r="138" ht="18">
      <c r="C138" s="48"/>
    </row>
    <row r="139" ht="18">
      <c r="C139" s="95"/>
    </row>
    <row r="140" ht="18">
      <c r="C140" s="48"/>
    </row>
    <row r="141" ht="18">
      <c r="C141" s="48"/>
    </row>
    <row r="142" ht="18">
      <c r="C142" s="160" t="s">
        <v>245</v>
      </c>
    </row>
  </sheetData>
  <sheetProtection/>
  <mergeCells count="2">
    <mergeCell ref="B5:J5"/>
    <mergeCell ref="B2:P4"/>
  </mergeCells>
  <printOptions/>
  <pageMargins left="0.15748031496062992" right="0.1968503937007874" top="0.15748031496062992" bottom="0" header="0.1968503937007874" footer="0.5118110236220472"/>
  <pageSetup fitToHeight="2" horizontalDpi="600" verticalDpi="600" orientation="landscape" paperSize="9" scale="54" r:id="rId1"/>
  <rowBreaks count="2" manualBreakCount="2">
    <brk id="30" max="17" man="1"/>
    <brk id="8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34.625" style="0" customWidth="1"/>
    <col min="2" max="2" width="37.875" style="0" customWidth="1"/>
    <col min="3" max="3" width="11.25390625" style="1" hidden="1" customWidth="1"/>
    <col min="4" max="4" width="11.00390625" style="1" hidden="1" customWidth="1"/>
    <col min="5" max="5" width="9.00390625" style="1" hidden="1" customWidth="1"/>
    <col min="6" max="7" width="0" style="1" hidden="1" customWidth="1"/>
    <col min="8" max="8" width="11.625" style="7" customWidth="1"/>
    <col min="9" max="9" width="10.125" style="7" customWidth="1"/>
    <col min="10" max="10" width="10.25390625" style="20" customWidth="1"/>
    <col min="11" max="11" width="11.25390625" style="1" customWidth="1"/>
    <col min="12" max="12" width="8.875" style="20" customWidth="1"/>
    <col min="13" max="13" width="15.25390625" style="13" hidden="1" customWidth="1"/>
    <col min="14" max="14" width="36.25390625" style="1" hidden="1" customWidth="1"/>
    <col min="15" max="15" width="13.625" style="14" hidden="1" customWidth="1"/>
    <col min="16" max="16" width="10.875" style="0" customWidth="1"/>
    <col min="17" max="17" width="11.125" style="0" customWidth="1"/>
  </cols>
  <sheetData>
    <row r="1" spans="2:14" ht="12.75">
      <c r="B1" s="2"/>
      <c r="C1" s="3"/>
      <c r="D1" s="3"/>
      <c r="E1" s="3"/>
      <c r="F1" s="3"/>
      <c r="G1" s="3"/>
      <c r="H1" s="6"/>
      <c r="I1" s="6"/>
      <c r="J1" s="17"/>
      <c r="K1" s="3"/>
      <c r="L1" s="17"/>
      <c r="M1" s="11"/>
      <c r="N1" s="3"/>
    </row>
    <row r="2" spans="2:16" s="5" customFormat="1" ht="41.25" customHeight="1">
      <c r="B2" s="188" t="s">
        <v>221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2:16" ht="18">
      <c r="B3" s="48"/>
      <c r="C3" s="65"/>
      <c r="D3" s="65"/>
      <c r="E3" s="65"/>
      <c r="F3" s="65"/>
      <c r="G3" s="65"/>
      <c r="H3" s="53"/>
      <c r="I3" s="53"/>
      <c r="J3" s="65"/>
      <c r="K3" s="65"/>
      <c r="L3" s="65"/>
      <c r="M3" s="66"/>
      <c r="N3" s="65"/>
      <c r="O3" s="112"/>
      <c r="P3" s="32"/>
    </row>
    <row r="4" spans="2:16" ht="18">
      <c r="B4" s="48"/>
      <c r="C4" s="65"/>
      <c r="D4" s="65"/>
      <c r="E4" s="65"/>
      <c r="F4" s="65"/>
      <c r="G4" s="65"/>
      <c r="H4" s="193" t="s">
        <v>210</v>
      </c>
      <c r="I4" s="194"/>
      <c r="J4" s="194"/>
      <c r="K4" s="65"/>
      <c r="L4" s="65"/>
      <c r="M4" s="66"/>
      <c r="N4" s="65"/>
      <c r="O4" s="112"/>
      <c r="P4" s="32"/>
    </row>
    <row r="5" spans="2:14" ht="15">
      <c r="B5" s="2"/>
      <c r="C5" s="3"/>
      <c r="D5" s="3"/>
      <c r="E5" s="3"/>
      <c r="F5" s="3"/>
      <c r="G5" s="3"/>
      <c r="H5" s="6"/>
      <c r="I5" s="6"/>
      <c r="J5" s="17"/>
      <c r="K5" s="3"/>
      <c r="L5" s="17"/>
      <c r="M5" s="47" t="s">
        <v>209</v>
      </c>
      <c r="N5" s="3"/>
    </row>
    <row r="6" spans="1:17" s="32" customFormat="1" ht="108">
      <c r="A6" s="30" t="s">
        <v>174</v>
      </c>
      <c r="B6" s="31" t="s">
        <v>175</v>
      </c>
      <c r="C6" s="30" t="s">
        <v>3</v>
      </c>
      <c r="D6" s="31" t="s">
        <v>170</v>
      </c>
      <c r="E6" s="31" t="s">
        <v>169</v>
      </c>
      <c r="F6" s="31" t="s">
        <v>171</v>
      </c>
      <c r="G6" s="30" t="s">
        <v>41</v>
      </c>
      <c r="H6" s="49" t="s">
        <v>243</v>
      </c>
      <c r="I6" s="49" t="s">
        <v>251</v>
      </c>
      <c r="J6" s="50" t="s">
        <v>252</v>
      </c>
      <c r="K6" s="50" t="s">
        <v>253</v>
      </c>
      <c r="L6" s="50" t="s">
        <v>216</v>
      </c>
      <c r="M6" s="50" t="s">
        <v>201</v>
      </c>
      <c r="N6" s="50" t="s">
        <v>176</v>
      </c>
      <c r="O6" s="51" t="s">
        <v>211</v>
      </c>
      <c r="P6" s="50" t="s">
        <v>218</v>
      </c>
      <c r="Q6" s="50" t="s">
        <v>250</v>
      </c>
    </row>
    <row r="7" spans="1:17" s="36" customFormat="1" ht="30" customHeight="1">
      <c r="A7" s="40" t="s">
        <v>257</v>
      </c>
      <c r="B7" s="137" t="s">
        <v>177</v>
      </c>
      <c r="C7" s="35"/>
      <c r="D7" s="35"/>
      <c r="E7" s="35"/>
      <c r="F7" s="35"/>
      <c r="G7" s="35"/>
      <c r="H7" s="147">
        <v>140</v>
      </c>
      <c r="I7" s="147">
        <v>80</v>
      </c>
      <c r="J7" s="144">
        <v>60</v>
      </c>
      <c r="K7" s="144">
        <f>I7+J7</f>
        <v>140</v>
      </c>
      <c r="L7" s="144">
        <v>150</v>
      </c>
      <c r="M7" s="144"/>
      <c r="N7" s="144"/>
      <c r="O7" s="144"/>
      <c r="P7" s="144">
        <v>157</v>
      </c>
      <c r="Q7" s="144">
        <v>157</v>
      </c>
    </row>
    <row r="8" spans="1:17" s="32" customFormat="1" ht="30" customHeight="1">
      <c r="A8" s="40" t="s">
        <v>204</v>
      </c>
      <c r="B8" s="137" t="s">
        <v>202</v>
      </c>
      <c r="C8" s="37"/>
      <c r="D8" s="37"/>
      <c r="E8" s="37"/>
      <c r="F8" s="37"/>
      <c r="G8" s="37"/>
      <c r="H8" s="147">
        <v>95</v>
      </c>
      <c r="I8" s="147">
        <v>35</v>
      </c>
      <c r="J8" s="144">
        <v>40</v>
      </c>
      <c r="K8" s="144">
        <f aca="true" t="shared" si="0" ref="K8:K13">I8+J8</f>
        <v>75</v>
      </c>
      <c r="L8" s="144">
        <v>77</v>
      </c>
      <c r="M8" s="144"/>
      <c r="N8" s="144"/>
      <c r="O8" s="144"/>
      <c r="P8" s="144">
        <v>80</v>
      </c>
      <c r="Q8" s="144">
        <v>80</v>
      </c>
    </row>
    <row r="9" spans="1:17" s="39" customFormat="1" ht="30" customHeight="1">
      <c r="A9" s="40" t="s">
        <v>203</v>
      </c>
      <c r="B9" s="137" t="s">
        <v>205</v>
      </c>
      <c r="C9" s="38"/>
      <c r="D9" s="38"/>
      <c r="E9" s="38"/>
      <c r="F9" s="38"/>
      <c r="G9" s="38"/>
      <c r="H9" s="147">
        <v>15</v>
      </c>
      <c r="I9" s="147">
        <v>2</v>
      </c>
      <c r="J9" s="144">
        <v>1</v>
      </c>
      <c r="K9" s="144">
        <f t="shared" si="0"/>
        <v>3</v>
      </c>
      <c r="L9" s="144">
        <v>5</v>
      </c>
      <c r="M9" s="144"/>
      <c r="N9" s="144"/>
      <c r="O9" s="144"/>
      <c r="P9" s="144">
        <v>7</v>
      </c>
      <c r="Q9" s="144">
        <v>7</v>
      </c>
    </row>
    <row r="10" spans="1:17" s="32" customFormat="1" ht="30" customHeight="1">
      <c r="A10" s="40" t="s">
        <v>206</v>
      </c>
      <c r="B10" s="137" t="s">
        <v>207</v>
      </c>
      <c r="C10" s="37"/>
      <c r="D10" s="37"/>
      <c r="E10" s="37"/>
      <c r="F10" s="37"/>
      <c r="G10" s="37"/>
      <c r="H10" s="147">
        <v>360</v>
      </c>
      <c r="I10" s="147">
        <v>54</v>
      </c>
      <c r="J10" s="144">
        <v>56</v>
      </c>
      <c r="K10" s="144">
        <f t="shared" si="0"/>
        <v>110</v>
      </c>
      <c r="L10" s="144">
        <v>110</v>
      </c>
      <c r="M10" s="144"/>
      <c r="N10" s="144"/>
      <c r="O10" s="144"/>
      <c r="P10" s="144">
        <v>112</v>
      </c>
      <c r="Q10" s="144">
        <v>112</v>
      </c>
    </row>
    <row r="11" spans="1:17" s="32" customFormat="1" ht="30" customHeight="1">
      <c r="A11" s="40" t="s">
        <v>179</v>
      </c>
      <c r="B11" s="137" t="s">
        <v>178</v>
      </c>
      <c r="C11" s="37"/>
      <c r="D11" s="37"/>
      <c r="E11" s="37"/>
      <c r="F11" s="37"/>
      <c r="G11" s="37"/>
      <c r="H11" s="147">
        <v>85</v>
      </c>
      <c r="I11" s="147">
        <v>17</v>
      </c>
      <c r="J11" s="144">
        <v>68</v>
      </c>
      <c r="K11" s="144">
        <f t="shared" si="0"/>
        <v>85</v>
      </c>
      <c r="L11" s="144">
        <v>87</v>
      </c>
      <c r="M11" s="144"/>
      <c r="N11" s="144"/>
      <c r="O11" s="144"/>
      <c r="P11" s="144">
        <v>89</v>
      </c>
      <c r="Q11" s="144">
        <v>89</v>
      </c>
    </row>
    <row r="12" spans="1:17" s="39" customFormat="1" ht="30" customHeight="1">
      <c r="A12" s="40" t="s">
        <v>254</v>
      </c>
      <c r="B12" s="137" t="s">
        <v>180</v>
      </c>
      <c r="C12" s="38"/>
      <c r="D12" s="38"/>
      <c r="E12" s="38"/>
      <c r="F12" s="38"/>
      <c r="G12" s="38"/>
      <c r="H12" s="147">
        <v>130</v>
      </c>
      <c r="I12" s="147">
        <v>32</v>
      </c>
      <c r="J12" s="144">
        <v>98</v>
      </c>
      <c r="K12" s="144">
        <f t="shared" si="0"/>
        <v>130</v>
      </c>
      <c r="L12" s="144">
        <v>133</v>
      </c>
      <c r="M12" s="144"/>
      <c r="N12" s="148"/>
      <c r="O12" s="144"/>
      <c r="P12" s="144">
        <v>135</v>
      </c>
      <c r="Q12" s="144">
        <v>135</v>
      </c>
    </row>
    <row r="13" spans="1:17" s="32" customFormat="1" ht="66.75" customHeight="1">
      <c r="A13" s="40" t="s">
        <v>255</v>
      </c>
      <c r="B13" s="138" t="s">
        <v>256</v>
      </c>
      <c r="C13" s="37"/>
      <c r="D13" s="37"/>
      <c r="E13" s="37"/>
      <c r="F13" s="37"/>
      <c r="G13" s="37"/>
      <c r="H13" s="147">
        <v>50</v>
      </c>
      <c r="I13" s="147"/>
      <c r="J13" s="144">
        <v>50</v>
      </c>
      <c r="K13" s="144">
        <f t="shared" si="0"/>
        <v>50</v>
      </c>
      <c r="L13" s="144">
        <v>50</v>
      </c>
      <c r="M13" s="144"/>
      <c r="N13" s="148"/>
      <c r="O13" s="144"/>
      <c r="P13" s="144">
        <v>50</v>
      </c>
      <c r="Q13" s="144">
        <v>50</v>
      </c>
    </row>
    <row r="14" spans="1:17" s="32" customFormat="1" ht="30" customHeight="1">
      <c r="A14" s="40" t="s">
        <v>220</v>
      </c>
      <c r="B14" s="34" t="s">
        <v>219</v>
      </c>
      <c r="C14" s="37"/>
      <c r="D14" s="37"/>
      <c r="E14" s="37"/>
      <c r="F14" s="37"/>
      <c r="G14" s="37"/>
      <c r="H14" s="99"/>
      <c r="I14" s="99"/>
      <c r="J14" s="100"/>
      <c r="K14" s="100"/>
      <c r="L14" s="100"/>
      <c r="M14" s="100"/>
      <c r="N14" s="101"/>
      <c r="O14" s="100"/>
      <c r="P14" s="100"/>
      <c r="Q14" s="100"/>
    </row>
    <row r="15" spans="1:17" s="32" customFormat="1" ht="81.75" customHeight="1">
      <c r="A15" s="40"/>
      <c r="B15" s="109" t="s">
        <v>234</v>
      </c>
      <c r="C15" s="37"/>
      <c r="D15" s="37"/>
      <c r="E15" s="37"/>
      <c r="F15" s="37"/>
      <c r="G15" s="37"/>
      <c r="H15" s="113">
        <f>SUM(H7:H14)</f>
        <v>875</v>
      </c>
      <c r="I15" s="113">
        <f>SUM(I7:I14)</f>
        <v>220</v>
      </c>
      <c r="J15" s="113">
        <f>SUM(J7:J14)</f>
        <v>373</v>
      </c>
      <c r="K15" s="114">
        <f>I15+J15</f>
        <v>593</v>
      </c>
      <c r="L15" s="114">
        <f aca="true" t="shared" si="1" ref="L15:Q15">SUM(L7:L14)</f>
        <v>612</v>
      </c>
      <c r="M15" s="114">
        <f t="shared" si="1"/>
        <v>0</v>
      </c>
      <c r="N15" s="114">
        <f t="shared" si="1"/>
        <v>0</v>
      </c>
      <c r="O15" s="114">
        <f t="shared" si="1"/>
        <v>0</v>
      </c>
      <c r="P15" s="114">
        <f t="shared" si="1"/>
        <v>630</v>
      </c>
      <c r="Q15" s="114">
        <f t="shared" si="1"/>
        <v>630</v>
      </c>
    </row>
    <row r="16" spans="1:17" ht="44.25" thickBot="1">
      <c r="A16" s="190" t="s">
        <v>223</v>
      </c>
      <c r="B16" s="146" t="s">
        <v>222</v>
      </c>
      <c r="C16" s="105">
        <v>2045</v>
      </c>
      <c r="D16" s="105">
        <v>2221</v>
      </c>
      <c r="E16" s="105">
        <v>2222</v>
      </c>
      <c r="F16" s="4"/>
      <c r="G16" s="4"/>
      <c r="H16" s="139">
        <f aca="true" t="shared" si="2" ref="H16:Q16">H17+H18</f>
        <v>1262</v>
      </c>
      <c r="I16" s="139">
        <f t="shared" si="2"/>
        <v>540</v>
      </c>
      <c r="J16" s="139">
        <f t="shared" si="2"/>
        <v>715</v>
      </c>
      <c r="K16" s="139">
        <f t="shared" si="2"/>
        <v>1255</v>
      </c>
      <c r="L16" s="139">
        <f t="shared" si="2"/>
        <v>1493</v>
      </c>
      <c r="M16" s="139">
        <f t="shared" si="2"/>
        <v>0</v>
      </c>
      <c r="N16" s="139">
        <f t="shared" si="2"/>
        <v>0</v>
      </c>
      <c r="O16" s="139">
        <f t="shared" si="2"/>
        <v>0</v>
      </c>
      <c r="P16" s="139">
        <f t="shared" si="2"/>
        <v>0</v>
      </c>
      <c r="Q16" s="139">
        <f t="shared" si="2"/>
        <v>0</v>
      </c>
    </row>
    <row r="17" spans="1:17" ht="36.75" thickBot="1">
      <c r="A17" s="191"/>
      <c r="B17" s="111" t="s">
        <v>224</v>
      </c>
      <c r="C17" s="105" t="s">
        <v>225</v>
      </c>
      <c r="D17" s="105" t="s">
        <v>226</v>
      </c>
      <c r="E17" s="105" t="s">
        <v>227</v>
      </c>
      <c r="F17" s="4"/>
      <c r="G17" s="4"/>
      <c r="H17" s="140">
        <v>1076</v>
      </c>
      <c r="I17" s="142">
        <v>469</v>
      </c>
      <c r="J17" s="143">
        <v>600</v>
      </c>
      <c r="K17" s="140">
        <v>1069</v>
      </c>
      <c r="L17" s="143">
        <v>1307</v>
      </c>
      <c r="M17" s="143"/>
      <c r="N17" s="143"/>
      <c r="O17" s="143"/>
      <c r="P17" s="143"/>
      <c r="Q17" s="143"/>
    </row>
    <row r="18" spans="1:17" s="10" customFormat="1" ht="36.75" thickBot="1">
      <c r="A18" s="192"/>
      <c r="B18" s="111" t="s">
        <v>228</v>
      </c>
      <c r="C18" s="105" t="s">
        <v>229</v>
      </c>
      <c r="D18" s="105" t="s">
        <v>229</v>
      </c>
      <c r="E18" s="105" t="s">
        <v>229</v>
      </c>
      <c r="F18" s="9"/>
      <c r="G18" s="9"/>
      <c r="H18" s="140">
        <v>186</v>
      </c>
      <c r="I18" s="142">
        <v>71</v>
      </c>
      <c r="J18" s="143">
        <v>115</v>
      </c>
      <c r="K18" s="140">
        <v>186</v>
      </c>
      <c r="L18" s="143">
        <v>186</v>
      </c>
      <c r="M18" s="143"/>
      <c r="N18" s="145"/>
      <c r="O18" s="143"/>
      <c r="P18" s="143"/>
      <c r="Q18" s="143"/>
    </row>
    <row r="19" spans="1:17" ht="76.5" thickBot="1">
      <c r="A19" s="104" t="s">
        <v>230</v>
      </c>
      <c r="B19" s="110" t="s">
        <v>232</v>
      </c>
      <c r="C19" s="4"/>
      <c r="D19" s="4"/>
      <c r="E19" s="4"/>
      <c r="F19" s="4"/>
      <c r="G19" s="4"/>
      <c r="H19" s="140">
        <v>21</v>
      </c>
      <c r="I19" s="142">
        <v>9</v>
      </c>
      <c r="J19" s="143">
        <v>12</v>
      </c>
      <c r="K19" s="144">
        <v>21</v>
      </c>
      <c r="L19" s="143">
        <v>21</v>
      </c>
      <c r="M19" s="143"/>
      <c r="N19" s="145"/>
      <c r="O19" s="143"/>
      <c r="P19" s="143"/>
      <c r="Q19" s="143"/>
    </row>
    <row r="20" spans="1:17" s="10" customFormat="1" ht="75.75" thickBot="1">
      <c r="A20" s="104" t="s">
        <v>231</v>
      </c>
      <c r="B20" s="102" t="s">
        <v>233</v>
      </c>
      <c r="C20" s="9"/>
      <c r="D20" s="9"/>
      <c r="E20" s="9"/>
      <c r="F20" s="9"/>
      <c r="G20" s="9"/>
      <c r="H20" s="141"/>
      <c r="I20" s="106"/>
      <c r="J20" s="143"/>
      <c r="K20" s="144"/>
      <c r="L20" s="143"/>
      <c r="M20" s="143"/>
      <c r="N20" s="145"/>
      <c r="O20" s="143"/>
      <c r="P20" s="143"/>
      <c r="Q20" s="143"/>
    </row>
    <row r="21" spans="1:17" ht="50.25" customHeight="1">
      <c r="A21" s="107"/>
      <c r="B21" s="103" t="s">
        <v>208</v>
      </c>
      <c r="C21" s="108"/>
      <c r="D21" s="108"/>
      <c r="E21" s="108"/>
      <c r="F21" s="108"/>
      <c r="G21" s="108"/>
      <c r="H21" s="115">
        <f>SUM(H15:H20)-H16</f>
        <v>2158</v>
      </c>
      <c r="I21" s="115">
        <f>I15+I16+I19+I20</f>
        <v>769</v>
      </c>
      <c r="J21" s="115">
        <f>J15+J16+J19+J20</f>
        <v>1100</v>
      </c>
      <c r="K21" s="116">
        <f>I21+J21</f>
        <v>1869</v>
      </c>
      <c r="L21" s="117">
        <f aca="true" t="shared" si="3" ref="L21:Q21">L15+L16+L19+L20</f>
        <v>2126</v>
      </c>
      <c r="M21" s="117">
        <f t="shared" si="3"/>
        <v>0</v>
      </c>
      <c r="N21" s="117">
        <f t="shared" si="3"/>
        <v>0</v>
      </c>
      <c r="O21" s="117">
        <f t="shared" si="3"/>
        <v>0</v>
      </c>
      <c r="P21" s="117">
        <f t="shared" si="3"/>
        <v>630</v>
      </c>
      <c r="Q21" s="117">
        <f t="shared" si="3"/>
        <v>630</v>
      </c>
    </row>
    <row r="22" spans="2:14" ht="12.75">
      <c r="B22" s="2"/>
      <c r="C22" s="3"/>
      <c r="D22" s="3"/>
      <c r="E22" s="3"/>
      <c r="F22" s="3"/>
      <c r="G22" s="3"/>
      <c r="H22" s="6"/>
      <c r="I22" s="6"/>
      <c r="J22" s="18"/>
      <c r="K22" s="3"/>
      <c r="L22" s="18"/>
      <c r="M22" s="11"/>
      <c r="N22" s="3"/>
    </row>
    <row r="23" spans="3:15" s="2" customFormat="1" ht="12.75">
      <c r="C23" s="3"/>
      <c r="D23" s="3"/>
      <c r="E23" s="3"/>
      <c r="F23" s="3"/>
      <c r="G23" s="3"/>
      <c r="H23" s="6"/>
      <c r="I23" s="6"/>
      <c r="J23" s="18"/>
      <c r="K23" s="3"/>
      <c r="L23" s="18"/>
      <c r="M23" s="11"/>
      <c r="N23" s="3"/>
      <c r="O23" s="15"/>
    </row>
    <row r="24" spans="2:15" s="8" customFormat="1" ht="15">
      <c r="B24" s="41"/>
      <c r="C24" s="41"/>
      <c r="D24" s="41"/>
      <c r="E24" s="41"/>
      <c r="F24" s="41"/>
      <c r="G24" s="41"/>
      <c r="H24" s="41"/>
      <c r="I24" s="41"/>
      <c r="J24" s="19"/>
      <c r="L24" s="19"/>
      <c r="M24" s="12"/>
      <c r="O24" s="16"/>
    </row>
    <row r="25" spans="2:15" s="2" customFormat="1" ht="15">
      <c r="B25" s="42"/>
      <c r="C25" s="21"/>
      <c r="D25" s="21"/>
      <c r="E25" s="21"/>
      <c r="F25" s="21"/>
      <c r="G25" s="21"/>
      <c r="H25" s="43"/>
      <c r="I25" s="43"/>
      <c r="J25" s="18"/>
      <c r="K25" s="3"/>
      <c r="L25" s="18"/>
      <c r="M25" s="11"/>
      <c r="N25" s="3"/>
      <c r="O25" s="15"/>
    </row>
    <row r="26" spans="2:15" s="2" customFormat="1" ht="15">
      <c r="B26" s="42"/>
      <c r="C26" s="21"/>
      <c r="D26" s="21"/>
      <c r="E26" s="21"/>
      <c r="F26" s="21"/>
      <c r="G26" s="21"/>
      <c r="H26" s="43"/>
      <c r="I26" s="43"/>
      <c r="J26" s="18"/>
      <c r="K26" s="3"/>
      <c r="L26" s="18"/>
      <c r="M26" s="11"/>
      <c r="N26" s="3"/>
      <c r="O26" s="15"/>
    </row>
    <row r="27" spans="2:9" ht="15">
      <c r="B27" s="44"/>
      <c r="C27" s="45"/>
      <c r="D27" s="45"/>
      <c r="E27" s="45"/>
      <c r="F27" s="45"/>
      <c r="G27" s="45"/>
      <c r="H27" s="46"/>
      <c r="I27" s="46"/>
    </row>
    <row r="28" spans="2:9" ht="15">
      <c r="B28" s="44"/>
      <c r="C28" s="45"/>
      <c r="D28" s="45"/>
      <c r="E28" s="45"/>
      <c r="F28" s="45"/>
      <c r="G28" s="45"/>
      <c r="H28" s="46"/>
      <c r="I28" s="46"/>
    </row>
  </sheetData>
  <sheetProtection/>
  <mergeCells count="3">
    <mergeCell ref="B2:P2"/>
    <mergeCell ref="A16:A18"/>
    <mergeCell ref="H4:J4"/>
  </mergeCells>
  <printOptions/>
  <pageMargins left="0.75" right="0.75" top="1" bottom="0.6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</cp:lastModifiedBy>
  <cp:lastPrinted>2017-12-13T13:04:43Z</cp:lastPrinted>
  <dcterms:created xsi:type="dcterms:W3CDTF">2009-09-10T14:03:43Z</dcterms:created>
  <dcterms:modified xsi:type="dcterms:W3CDTF">2017-12-18T08:08:35Z</dcterms:modified>
  <cp:category/>
  <cp:version/>
  <cp:contentType/>
  <cp:contentStatus/>
</cp:coreProperties>
</file>